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4" autoFilterDateGrouping="1"/>
  </bookViews>
  <sheets>
    <sheet xmlns:r="http://schemas.openxmlformats.org/officeDocument/2006/relationships" name="Customers" sheetId="1" state="visible" r:id="rId1"/>
    <sheet xmlns:r="http://schemas.openxmlformats.org/officeDocument/2006/relationships" name="Pricing Sheet" sheetId="2" state="visible" r:id="rId2"/>
    <sheet xmlns:r="http://schemas.openxmlformats.org/officeDocument/2006/relationships" name="Products" sheetId="3" state="visible" r:id="rId3"/>
    <sheet xmlns:r="http://schemas.openxmlformats.org/officeDocument/2006/relationships" name="Tiers" sheetId="4" state="visible" r:id="rId4"/>
    <sheet xmlns:r="http://schemas.openxmlformats.org/officeDocument/2006/relationships" name="Start Here" sheetId="5" state="visible" r:id="rId5"/>
  </sheets>
  <definedNames>
    <definedName name="_xlnm._FilterDatabase" localSheetId="0" hidden="1">'Customers'!$A$1:$J$1</definedName>
    <definedName name="_xlnm.Print_Area" localSheetId="1">'Pricing Sheet'!$A$1:$J$77</definedName>
    <definedName name="_xlnm._FilterDatabase" localSheetId="2" hidden="1">'Products'!$A$1:$F$1</definedName>
    <definedName name="_xlnm._FilterDatabase" localSheetId="3" hidden="1">'Tiers'!$A$1:$B$1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FFFFFFFF"/>
      <sz val="22"/>
    </font>
    <font>
      <name val="Calibri"/>
      <color rgb="FF6B7280"/>
      <sz val="11"/>
    </font>
    <font>
      <name val="Calibri"/>
      <b val="1"/>
      <color rgb="FF04696E"/>
      <sz val="10"/>
    </font>
    <font>
      <name val="Calibri"/>
      <b val="1"/>
      <color rgb="FF1F2937"/>
      <sz val="11"/>
    </font>
    <font>
      <name val="Calibri"/>
      <color rgb="FF1F2937"/>
      <sz val="11"/>
    </font>
    <font>
      <name val="Calibri"/>
      <b val="1"/>
      <color rgb="FF04696E"/>
      <sz val="11"/>
    </font>
    <font>
      <name val="Calibri"/>
      <color rgb="FF6B7280"/>
      <sz val="10"/>
    </font>
    <font>
      <name val="Calibri"/>
      <b val="1"/>
      <color rgb="FFFFFFFF"/>
      <sz val="11"/>
    </font>
    <font>
      <name val="Calibri"/>
      <b val="1"/>
      <color rgb="FFFFFFFF"/>
      <sz val="17"/>
    </font>
    <font>
      <name val="Calibri"/>
      <color rgb="FF6B7280"/>
      <sz val="9"/>
    </font>
    <font>
      <name val="Calibri"/>
      <b val="1"/>
      <color rgb="FF1F2937"/>
      <sz val="10"/>
    </font>
    <font>
      <name val="Calibri"/>
      <b val="1"/>
      <sz val="11"/>
    </font>
    <font>
      <name val="Calibri"/>
      <color rgb="FF6B7280"/>
      <sz val="8"/>
    </font>
  </fonts>
  <fills count="5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  <fill>
      <patternFill patternType="solid">
        <fgColor rgb="FFF3FAFA"/>
        <bgColor rgb="FFF3FAFA"/>
      </patternFill>
    </fill>
  </fills>
  <borders count="8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bottom style="thin">
        <color rgb="00D9E2E8"/>
      </bottom>
    </border>
    <border>
      <left/>
      <right/>
      <top style="thin">
        <color rgb="0006979E"/>
      </top>
      <bottom/>
      <diagonal/>
    </border>
    <border>
      <left/>
      <right style="thin">
        <color rgb="0006979E"/>
      </right>
      <top style="thin">
        <color rgb="0006979E"/>
      </top>
      <bottom/>
      <diagonal/>
    </border>
    <border>
      <left/>
      <right/>
      <top style="thin">
        <color rgb="0006979E"/>
      </top>
      <bottom style="thin">
        <color rgb="0006979E"/>
      </bottom>
      <diagonal/>
    </border>
    <border>
      <left/>
      <right style="thin">
        <color rgb="0006979E"/>
      </right>
      <top style="thin">
        <color rgb="0006979E"/>
      </top>
      <bottom style="thin">
        <color rgb="0006979E"/>
      </bottom>
      <diagonal/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8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9" fontId="5" fillId="0" borderId="2" applyAlignment="1" pivotButton="0" quotePrefix="0" xfId="0">
      <alignment horizontal="right" vertical="center"/>
    </xf>
    <xf numFmtId="0" fontId="9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7" fillId="0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0" applyAlignment="1" pivotButton="0" quotePrefix="0" xfId="0">
      <alignment horizontal="right" vertical="center"/>
    </xf>
    <xf numFmtId="0" fontId="6" fillId="3" borderId="1" applyAlignment="1" pivotButton="0" quotePrefix="0" xfId="0">
      <alignment horizontal="center" vertical="center"/>
    </xf>
    <xf numFmtId="9" fontId="6" fillId="3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0" fontId="3" fillId="3" borderId="7" applyAlignment="1" pivotButton="0" quotePrefix="0" xfId="0">
      <alignment horizontal="left" vertical="center"/>
    </xf>
    <xf numFmtId="0" fontId="3" fillId="3" borderId="7" applyAlignment="1" pivotButton="0" quotePrefix="0" xfId="0">
      <alignment horizontal="right" vertical="center"/>
    </xf>
    <xf numFmtId="0" fontId="3" fillId="3" borderId="7" applyAlignment="1" pivotButton="0" quotePrefix="0" xfId="0">
      <alignment horizontal="center" vertical="center"/>
    </xf>
    <xf numFmtId="0" fontId="5" fillId="4" borderId="2" applyAlignment="1" pivotButton="0" quotePrefix="0" xfId="0">
      <alignment horizontal="left" vertical="center"/>
    </xf>
    <xf numFmtId="4" fontId="5" fillId="4" borderId="2" applyAlignment="1" pivotButton="0" quotePrefix="0" xfId="0">
      <alignment horizontal="right" vertical="center"/>
    </xf>
    <xf numFmtId="4" fontId="4" fillId="4" borderId="2" applyAlignment="1" pivotButton="0" quotePrefix="0" xfId="0">
      <alignment horizontal="right" vertical="center"/>
    </xf>
    <xf numFmtId="0" fontId="11" fillId="0" borderId="2" applyAlignment="1" pivotButton="0" quotePrefix="0" xfId="0">
      <alignment horizontal="center" vertical="center"/>
    </xf>
    <xf numFmtId="4" fontId="5" fillId="0" borderId="2" applyAlignment="1" pivotButton="0" quotePrefix="0" xfId="0">
      <alignment horizontal="right" vertical="center"/>
    </xf>
    <xf numFmtId="0" fontId="5" fillId="0" borderId="2" applyAlignment="1" pivotButton="0" quotePrefix="0" xfId="0">
      <alignment horizontal="right" vertical="center"/>
    </xf>
    <xf numFmtId="4" fontId="4" fillId="0" borderId="2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/>
    </xf>
    <xf numFmtId="4" fontId="12" fillId="0" borderId="0" applyAlignment="1" pivotButton="0" quotePrefix="0" xfId="0">
      <alignment horizontal="right" vertical="center"/>
    </xf>
    <xf numFmtId="0" fontId="12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horizontal="left" vertical="center"/>
    </xf>
    <xf numFmtId="0" fontId="5" fillId="0" borderId="2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right" vertical="top"/>
    </xf>
    <xf numFmtId="0" fontId="7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b val="1"/>
        <color rgb="FF1F2937"/>
      </font>
      <fill>
        <patternFill patternType="solid">
          <fgColor rgb="FFFFF3E8"/>
          <bgColor rgb="FFFFF3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https://mailmergic.com/blog/customer-pricing-sheets" TargetMode="External" Id="rId1"/></Relationships>
</file>

<file path=xl/worksheets/sheet1.xml><?xml version="1.0" encoding="utf-8"?>
<worksheet xmlns="http://schemas.openxmlformats.org/spreadsheetml/2006/main">
  <sheetPr>
    <tabColor rgb="0094A3B8"/>
    <outlinePr summaryBelow="1" summaryRight="1"/>
    <pageSetUpPr/>
  </sheetPr>
  <dimension ref="A1:J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6" customWidth="1" min="3" max="3"/>
    <col width="30" customWidth="1" min="4" max="4"/>
    <col width="11" customWidth="1" min="5" max="5"/>
    <col width="12" customWidth="1" min="6" max="6"/>
    <col width="12" customWidth="1" min="7" max="7"/>
    <col width="11" customWidth="1" min="8" max="8"/>
    <col width="12" customWidth="1" min="9" max="9"/>
    <col width="15" customWidth="1" min="10" max="10"/>
  </cols>
  <sheetData>
    <row r="1" ht="22" customHeight="1">
      <c r="A1" s="1" t="inlineStr">
        <is>
          <t>customer_id</t>
        </is>
      </c>
      <c r="B1" s="1" t="inlineStr">
        <is>
          <t>customer_name</t>
        </is>
      </c>
      <c r="C1" s="1" t="inlineStr">
        <is>
          <t>contact_first_name</t>
        </is>
      </c>
      <c r="D1" s="1" t="inlineStr">
        <is>
          <t>contact_email</t>
        </is>
      </c>
      <c r="E1" s="1" t="inlineStr">
        <is>
          <t>tier</t>
        </is>
      </c>
      <c r="F1" s="1" t="inlineStr">
        <is>
          <t>override_pct</t>
        </is>
      </c>
      <c r="G1" s="1" t="inlineStr">
        <is>
          <t>discount_pct</t>
        </is>
      </c>
      <c r="H1" s="1" t="inlineStr">
        <is>
          <t>top_sku</t>
        </is>
      </c>
      <c r="I1" s="1" t="inlineStr">
        <is>
          <t>valid_until</t>
        </is>
      </c>
      <c r="J1" s="1" t="inlineStr">
        <is>
          <t>account_manager</t>
        </is>
      </c>
    </row>
    <row r="2">
      <c r="A2" s="2" t="inlineStr">
        <is>
          <t>C-1002</t>
        </is>
      </c>
      <c r="B2" s="2" t="inlineStr">
        <is>
          <t>Tannenberg Brauerei</t>
        </is>
      </c>
      <c r="C2" s="2" t="inlineStr">
        <is>
          <t>Tobias</t>
        </is>
      </c>
      <c r="D2" s="2" t="inlineStr">
        <is>
          <t>t.tannenberg@example.com</t>
        </is>
      </c>
      <c r="E2" s="2" t="inlineStr">
        <is>
          <t>Gold</t>
        </is>
      </c>
      <c r="F2" s="3" t="n"/>
      <c r="G2" s="3">
        <f>IF(F2&lt;&gt;"", F2, VLOOKUP(E2, Tiers!$A$2:$B$5, 2, FALSE))</f>
        <v>0.12</v>
      </c>
      <c r="H2" s="2" t="inlineStr">
        <is>
          <t>HW-2270</t>
        </is>
      </c>
      <c r="I2" s="2" t="inlineStr">
        <is>
          <t>2026-09-30</t>
        </is>
      </c>
      <c r="J2" s="2" t="inlineStr">
        <is>
          <t>S. Okafor</t>
        </is>
      </c>
    </row>
    <row r="3">
      <c r="A3" s="2" t="inlineStr">
        <is>
          <t>C-1003</t>
        </is>
      </c>
      <c r="B3" s="2" t="inlineStr">
        <is>
          <t>Hollis &amp; Grant Manufacturing</t>
        </is>
      </c>
      <c r="C3" s="2" t="inlineStr">
        <is>
          <t>Priya</t>
        </is>
      </c>
      <c r="D3" s="2" t="inlineStr">
        <is>
          <t>p.hollis@example.com</t>
        </is>
      </c>
      <c r="E3" s="2" t="inlineStr">
        <is>
          <t>Gold</t>
        </is>
      </c>
      <c r="F3" s="3" t="n"/>
      <c r="G3" s="3">
        <f>IF(F3&lt;&gt;"", F3, VLOOKUP(E3, Tiers!$A$2:$B$5, 2, FALSE))</f>
        <v>0.12</v>
      </c>
      <c r="H3" s="2" t="inlineStr">
        <is>
          <t>CS-3150</t>
        </is>
      </c>
      <c r="I3" s="2" t="inlineStr">
        <is>
          <t>2026-09-30</t>
        </is>
      </c>
      <c r="J3" s="2" t="inlineStr">
        <is>
          <t>A. Ricci</t>
        </is>
      </c>
    </row>
    <row r="4">
      <c r="A4" s="2" t="inlineStr">
        <is>
          <t>C-1004</t>
        </is>
      </c>
      <c r="B4" s="2" t="inlineStr">
        <is>
          <t>Pinebrook Paper Mill</t>
        </is>
      </c>
      <c r="C4" s="2" t="inlineStr">
        <is>
          <t>Jonah</t>
        </is>
      </c>
      <c r="D4" s="2" t="inlineStr">
        <is>
          <t>j.pinebrook@example.com</t>
        </is>
      </c>
      <c r="E4" s="2" t="inlineStr">
        <is>
          <t>Silver</t>
        </is>
      </c>
      <c r="F4" s="3" t="n"/>
      <c r="G4" s="3">
        <f>IF(F4&lt;&gt;"", F4, VLOOKUP(E4, Tiers!$A$2:$B$5, 2, FALSE))</f>
        <v>0.08</v>
      </c>
      <c r="H4" s="2" t="inlineStr">
        <is>
          <t>CS-3143</t>
        </is>
      </c>
      <c r="I4" s="2" t="inlineStr">
        <is>
          <t>2026-09-30</t>
        </is>
      </c>
      <c r="J4" s="2" t="inlineStr">
        <is>
          <t>J. Weber</t>
        </is>
      </c>
    </row>
    <row r="5">
      <c r="A5" s="2" t="inlineStr">
        <is>
          <t>C-1006</t>
        </is>
      </c>
      <c r="B5" s="2" t="inlineStr">
        <is>
          <t>Vela Components</t>
        </is>
      </c>
      <c r="C5" s="2" t="inlineStr">
        <is>
          <t>Silke</t>
        </is>
      </c>
      <c r="D5" s="2" t="inlineStr">
        <is>
          <t>s.vela@example.com</t>
        </is>
      </c>
      <c r="E5" s="2" t="inlineStr">
        <is>
          <t>Silver</t>
        </is>
      </c>
      <c r="F5" s="3" t="n"/>
      <c r="G5" s="3">
        <f>IF(F5&lt;&gt;"", F5, VLOOKUP(E5, Tiers!$A$2:$B$5, 2, FALSE))</f>
        <v>0.08</v>
      </c>
      <c r="H5" s="2" t="inlineStr">
        <is>
          <t>SV-4162</t>
        </is>
      </c>
      <c r="I5" s="2" t="inlineStr">
        <is>
          <t>2026-09-30</t>
        </is>
      </c>
      <c r="J5" s="2" t="inlineStr">
        <is>
          <t>L. Fontaine</t>
        </is>
      </c>
    </row>
    <row r="6">
      <c r="A6" s="2" t="inlineStr">
        <is>
          <t>C-1009</t>
        </is>
      </c>
      <c r="B6" s="2" t="inlineStr">
        <is>
          <t>Northgate Tooling</t>
        </is>
      </c>
      <c r="C6" s="2" t="inlineStr">
        <is>
          <t>Marco</t>
        </is>
      </c>
      <c r="D6" s="2" t="inlineStr">
        <is>
          <t>m.northgate@example.com</t>
        </is>
      </c>
      <c r="E6" s="2" t="inlineStr">
        <is>
          <t>Standard</t>
        </is>
      </c>
      <c r="F6" s="3" t="n"/>
      <c r="G6" s="3">
        <f>IF(F6&lt;&gt;"", F6, VLOOKUP(E6, Tiers!$A$2:$B$5, 2, FALSE))</f>
        <v>0.0</v>
      </c>
      <c r="H6" s="2" t="inlineStr">
        <is>
          <t>CS-3185</t>
        </is>
      </c>
      <c r="I6" s="2" t="inlineStr">
        <is>
          <t>2026-09-30</t>
        </is>
      </c>
      <c r="J6" s="2" t="inlineStr">
        <is>
          <t>S. Okafor</t>
        </is>
      </c>
    </row>
    <row r="7">
      <c r="A7" s="2" t="inlineStr">
        <is>
          <t>C-1010</t>
        </is>
      </c>
      <c r="B7" s="2" t="inlineStr">
        <is>
          <t>Redcliff Mining Supply</t>
        </is>
      </c>
      <c r="C7" s="2" t="inlineStr">
        <is>
          <t>Anneke</t>
        </is>
      </c>
      <c r="D7" s="2" t="inlineStr">
        <is>
          <t>a.redcliff@example.com</t>
        </is>
      </c>
      <c r="E7" s="2" t="inlineStr">
        <is>
          <t>Standard</t>
        </is>
      </c>
      <c r="F7" s="3" t="n"/>
      <c r="G7" s="3">
        <f>IF(F7&lt;&gt;"", F7, VLOOKUP(E7, Tiers!$A$2:$B$5, 2, FALSE))</f>
        <v>0.0</v>
      </c>
      <c r="H7" s="2" t="inlineStr">
        <is>
          <t>SV-4122</t>
        </is>
      </c>
      <c r="I7" s="2" t="inlineStr">
        <is>
          <t>2026-09-30</t>
        </is>
      </c>
      <c r="J7" s="2" t="inlineStr">
        <is>
          <t>A. Ricci</t>
        </is>
      </c>
    </row>
    <row r="8">
      <c r="A8" s="2" t="inlineStr">
        <is>
          <t>C-1011</t>
        </is>
      </c>
      <c r="B8" s="2" t="inlineStr">
        <is>
          <t>Ferro &amp; Sons Machining</t>
        </is>
      </c>
      <c r="C8" s="2" t="inlineStr">
        <is>
          <t>Devon</t>
        </is>
      </c>
      <c r="D8" s="2" t="inlineStr">
        <is>
          <t>d.ferro@example.com</t>
        </is>
      </c>
      <c r="E8" s="2" t="inlineStr">
        <is>
          <t>Silver</t>
        </is>
      </c>
      <c r="F8" s="3" t="n"/>
      <c r="G8" s="3">
        <f>IF(F8&lt;&gt;"", F8, VLOOKUP(E8, Tiers!$A$2:$B$5, 2, FALSE))</f>
        <v>0.08</v>
      </c>
      <c r="H8" s="2" t="inlineStr">
        <is>
          <t>CS-3101</t>
        </is>
      </c>
      <c r="I8" s="2" t="inlineStr">
        <is>
          <t>2026-09-30</t>
        </is>
      </c>
      <c r="J8" s="2" t="inlineStr">
        <is>
          <t>J. Weber</t>
        </is>
      </c>
    </row>
    <row r="9">
      <c r="A9" s="2" t="inlineStr">
        <is>
          <t>C-1012</t>
        </is>
      </c>
      <c r="B9" s="2" t="inlineStr">
        <is>
          <t>Stellwerk Automation</t>
        </is>
      </c>
      <c r="C9" s="2" t="inlineStr">
        <is>
          <t>Lucia</t>
        </is>
      </c>
      <c r="D9" s="2" t="inlineStr">
        <is>
          <t>l.stellwerk@example.com</t>
        </is>
      </c>
      <c r="E9" s="2" t="inlineStr">
        <is>
          <t>Silver</t>
        </is>
      </c>
      <c r="F9" s="3" t="n"/>
      <c r="G9" s="3">
        <f>IF(F9&lt;&gt;"", F9, VLOOKUP(E9, Tiers!$A$2:$B$5, 2, FALSE))</f>
        <v>0.08</v>
      </c>
      <c r="H9" s="2" t="inlineStr">
        <is>
          <t>HW-2211</t>
        </is>
      </c>
      <c r="I9" s="2" t="inlineStr">
        <is>
          <t>2026-09-30</t>
        </is>
      </c>
      <c r="J9" s="2" t="inlineStr">
        <is>
          <t>L. Fontaine</t>
        </is>
      </c>
    </row>
    <row r="10">
      <c r="A10" s="2" t="inlineStr">
        <is>
          <t>C-1013</t>
        </is>
      </c>
      <c r="B10" s="2" t="inlineStr">
        <is>
          <t>Bramble Farm Equipment</t>
        </is>
      </c>
      <c r="C10" s="2" t="inlineStr">
        <is>
          <t>Henrik</t>
        </is>
      </c>
      <c r="D10" s="2" t="inlineStr">
        <is>
          <t>h.bramble@example.com</t>
        </is>
      </c>
      <c r="E10" s="2" t="inlineStr">
        <is>
          <t>Standard</t>
        </is>
      </c>
      <c r="F10" s="3" t="n"/>
      <c r="G10" s="3">
        <f>IF(F10&lt;&gt;"", F10, VLOOKUP(E10, Tiers!$A$2:$B$5, 2, FALSE))</f>
        <v>0.0</v>
      </c>
      <c r="H10" s="2" t="inlineStr">
        <is>
          <t>CS-3206</t>
        </is>
      </c>
      <c r="I10" s="2" t="inlineStr">
        <is>
          <t>2026-09-30</t>
        </is>
      </c>
      <c r="J10" s="2" t="inlineStr">
        <is>
          <t>S. Okafor</t>
        </is>
      </c>
    </row>
    <row r="11">
      <c r="A11" s="2" t="inlineStr">
        <is>
          <t>C-1014</t>
        </is>
      </c>
      <c r="B11" s="2" t="inlineStr">
        <is>
          <t>Xenia Laboratory Supply</t>
        </is>
      </c>
      <c r="C11" s="2" t="inlineStr">
        <is>
          <t>Rosa</t>
        </is>
      </c>
      <c r="D11" s="2" t="inlineStr">
        <is>
          <t>r.xenia@example.com</t>
        </is>
      </c>
      <c r="E11" s="2" t="inlineStr">
        <is>
          <t>Standard</t>
        </is>
      </c>
      <c r="F11" s="3" t="n"/>
      <c r="G11" s="3">
        <f>IF(F11&lt;&gt;"", F11, VLOOKUP(E11, Tiers!$A$2:$B$5, 2, FALSE))</f>
        <v>0.0</v>
      </c>
      <c r="H11" s="2" t="inlineStr">
        <is>
          <t>SV-4122</t>
        </is>
      </c>
      <c r="I11" s="2" t="inlineStr">
        <is>
          <t>2026-09-30</t>
        </is>
      </c>
      <c r="J11" s="2" t="inlineStr">
        <is>
          <t>A. Ricci</t>
        </is>
      </c>
    </row>
    <row r="12">
      <c r="A12" s="2" t="inlineStr">
        <is>
          <t>C-1015</t>
        </is>
      </c>
      <c r="B12" s="2" t="inlineStr">
        <is>
          <t>Ridgeline Fabrication</t>
        </is>
      </c>
      <c r="C12" s="2" t="inlineStr">
        <is>
          <t>Callum</t>
        </is>
      </c>
      <c r="D12" s="2" t="inlineStr">
        <is>
          <t>c.ridgeline@example.com</t>
        </is>
      </c>
      <c r="E12" s="2" t="inlineStr">
        <is>
          <t>Silver</t>
        </is>
      </c>
      <c r="F12" s="3" t="n"/>
      <c r="G12" s="3">
        <f>IF(F12&lt;&gt;"", F12, VLOOKUP(E12, Tiers!$A$2:$B$5, 2, FALSE))</f>
        <v>0.08</v>
      </c>
      <c r="H12" s="2" t="inlineStr">
        <is>
          <t>CS-3248</t>
        </is>
      </c>
      <c r="I12" s="2" t="inlineStr">
        <is>
          <t>2026-09-30</t>
        </is>
      </c>
      <c r="J12" s="2" t="inlineStr">
        <is>
          <t>J. Weber</t>
        </is>
      </c>
    </row>
    <row r="13">
      <c r="A13" s="2" t="inlineStr">
        <is>
          <t>C-1016</t>
        </is>
      </c>
      <c r="B13" s="2" t="inlineStr">
        <is>
          <t>Eastfield Robotics</t>
        </is>
      </c>
      <c r="C13" s="2" t="inlineStr">
        <is>
          <t>Ingrid</t>
        </is>
      </c>
      <c r="D13" s="2" t="inlineStr">
        <is>
          <t>i.eastfield@example.com</t>
        </is>
      </c>
      <c r="E13" s="2" t="inlineStr">
        <is>
          <t>Gold</t>
        </is>
      </c>
      <c r="F13" s="3" t="n"/>
      <c r="G13" s="3">
        <f>IF(F13&lt;&gt;"", F13, VLOOKUP(E13, Tiers!$A$2:$B$5, 2, FALSE))</f>
        <v>0.12</v>
      </c>
      <c r="H13" s="2" t="inlineStr">
        <is>
          <t>SV-4122</t>
        </is>
      </c>
      <c r="I13" s="2" t="inlineStr">
        <is>
          <t>2026-09-30</t>
        </is>
      </c>
      <c r="J13" s="2" t="inlineStr">
        <is>
          <t>L. Fontaine</t>
        </is>
      </c>
    </row>
    <row r="14">
      <c r="A14" s="2" t="inlineStr">
        <is>
          <t>C-1017</t>
        </is>
      </c>
      <c r="B14" s="2" t="inlineStr">
        <is>
          <t>Westbrook Conveyor Systems</t>
        </is>
      </c>
      <c r="C14" s="2" t="inlineStr">
        <is>
          <t>Owen</t>
        </is>
      </c>
      <c r="D14" s="2" t="inlineStr">
        <is>
          <t>o.westbrook@example.com</t>
        </is>
      </c>
      <c r="E14" s="2" t="inlineStr">
        <is>
          <t>Silver</t>
        </is>
      </c>
      <c r="F14" s="3" t="n"/>
      <c r="G14" s="3">
        <f>IF(F14&lt;&gt;"", F14, VLOOKUP(E14, Tiers!$A$2:$B$5, 2, FALSE))</f>
        <v>0.08</v>
      </c>
      <c r="H14" s="2" t="inlineStr">
        <is>
          <t>CS-3248</t>
        </is>
      </c>
      <c r="I14" s="2" t="inlineStr">
        <is>
          <t>2026-09-30</t>
        </is>
      </c>
      <c r="J14" s="2" t="inlineStr">
        <is>
          <t>S. Okafor</t>
        </is>
      </c>
    </row>
    <row r="15">
      <c r="A15" s="2" t="inlineStr">
        <is>
          <t>C-1018</t>
        </is>
      </c>
      <c r="B15" s="2" t="inlineStr">
        <is>
          <t>Fjord Seafood Processing</t>
        </is>
      </c>
      <c r="C15" s="2" t="inlineStr">
        <is>
          <t>Petra</t>
        </is>
      </c>
      <c r="D15" s="2" t="inlineStr">
        <is>
          <t>p.fjord@example.com</t>
        </is>
      </c>
      <c r="E15" s="2" t="inlineStr">
        <is>
          <t>Standard</t>
        </is>
      </c>
      <c r="F15" s="3" t="n"/>
      <c r="G15" s="3">
        <f>IF(F15&lt;&gt;"", F15, VLOOKUP(E15, Tiers!$A$2:$B$5, 2, FALSE))</f>
        <v>0.0</v>
      </c>
      <c r="H15" s="2" t="inlineStr">
        <is>
          <t>CS-3171</t>
        </is>
      </c>
      <c r="I15" s="2" t="inlineStr">
        <is>
          <t>2026-09-30</t>
        </is>
      </c>
      <c r="J15" s="2" t="inlineStr">
        <is>
          <t>A. Ricci</t>
        </is>
      </c>
    </row>
    <row r="16">
      <c r="A16" s="2" t="inlineStr">
        <is>
          <t>C-1023</t>
        </is>
      </c>
      <c r="B16" s="2" t="inlineStr">
        <is>
          <t>Aurora Print Group</t>
        </is>
      </c>
      <c r="C16" s="2" t="inlineStr">
        <is>
          <t>Nils</t>
        </is>
      </c>
      <c r="D16" s="2" t="inlineStr">
        <is>
          <t>n.aurora@example.com</t>
        </is>
      </c>
      <c r="E16" s="2" t="inlineStr">
        <is>
          <t>Gold</t>
        </is>
      </c>
      <c r="F16" s="3" t="n"/>
      <c r="G16" s="3">
        <f>IF(F16&lt;&gt;"", F16, VLOOKUP(E16, Tiers!$A$2:$B$5, 2, FALSE))</f>
        <v>0.12</v>
      </c>
      <c r="H16" s="2" t="inlineStr">
        <is>
          <t>HW-2204</t>
        </is>
      </c>
      <c r="I16" s="2" t="inlineStr">
        <is>
          <t>2026-09-30</t>
        </is>
      </c>
      <c r="J16" s="2" t="inlineStr">
        <is>
          <t>J. Weber</t>
        </is>
      </c>
    </row>
    <row r="17">
      <c r="A17" s="2" t="inlineStr">
        <is>
          <t>C-1024</t>
        </is>
      </c>
      <c r="B17" s="2" t="inlineStr">
        <is>
          <t>Hartwell Composites</t>
        </is>
      </c>
      <c r="C17" s="2" t="inlineStr">
        <is>
          <t>Greta</t>
        </is>
      </c>
      <c r="D17" s="2" t="inlineStr">
        <is>
          <t>g.hartwell@example.com</t>
        </is>
      </c>
      <c r="E17" s="2" t="inlineStr">
        <is>
          <t>Silver</t>
        </is>
      </c>
      <c r="F17" s="3" t="n"/>
      <c r="G17" s="3">
        <f>IF(F17&lt;&gt;"", F17, VLOOKUP(E17, Tiers!$A$2:$B$5, 2, FALSE))</f>
        <v>0.08</v>
      </c>
      <c r="H17" s="2" t="inlineStr">
        <is>
          <t>SV-4102</t>
        </is>
      </c>
      <c r="I17" s="2" t="inlineStr">
        <is>
          <t>2026-09-30</t>
        </is>
      </c>
      <c r="J17" s="2" t="inlineStr">
        <is>
          <t>L. Fontaine</t>
        </is>
      </c>
    </row>
    <row r="18">
      <c r="A18" s="2" t="inlineStr">
        <is>
          <t>C-1027</t>
        </is>
      </c>
      <c r="B18" s="2" t="inlineStr">
        <is>
          <t>Crestline HVAC Wholesale</t>
        </is>
      </c>
      <c r="C18" s="2" t="inlineStr">
        <is>
          <t>Felix</t>
        </is>
      </c>
      <c r="D18" s="2" t="inlineStr">
        <is>
          <t>f.crestline@example.com</t>
        </is>
      </c>
      <c r="E18" s="2" t="inlineStr">
        <is>
          <t>Standard</t>
        </is>
      </c>
      <c r="F18" s="3" t="n"/>
      <c r="G18" s="3">
        <f>IF(F18&lt;&gt;"", F18, VLOOKUP(E18, Tiers!$A$2:$B$5, 2, FALSE))</f>
        <v>0.0</v>
      </c>
      <c r="H18" s="2" t="inlineStr">
        <is>
          <t>SV-4102</t>
        </is>
      </c>
      <c r="I18" s="2" t="inlineStr">
        <is>
          <t>2026-09-30</t>
        </is>
      </c>
      <c r="J18" s="2" t="inlineStr">
        <is>
          <t>S. Okafor</t>
        </is>
      </c>
    </row>
    <row r="19">
      <c r="A19" s="2" t="inlineStr">
        <is>
          <t>C-1028</t>
        </is>
      </c>
      <c r="B19" s="2" t="inlineStr">
        <is>
          <t>Silverthorn Optics</t>
        </is>
      </c>
      <c r="C19" s="2" t="inlineStr">
        <is>
          <t>Dana</t>
        </is>
      </c>
      <c r="D19" s="2" t="inlineStr">
        <is>
          <t>d.silverthorn@example.com</t>
        </is>
      </c>
      <c r="E19" s="2" t="inlineStr">
        <is>
          <t>Silver</t>
        </is>
      </c>
      <c r="F19" s="3" t="n"/>
      <c r="G19" s="3">
        <f>IF(F19&lt;&gt;"", F19, VLOOKUP(E19, Tiers!$A$2:$B$5, 2, FALSE))</f>
        <v>0.08</v>
      </c>
      <c r="H19" s="2" t="inlineStr">
        <is>
          <t>CS-3213</t>
        </is>
      </c>
      <c r="I19" s="2" t="inlineStr">
        <is>
          <t>2026-09-30</t>
        </is>
      </c>
      <c r="J19" s="2" t="inlineStr">
        <is>
          <t>A. Ricci</t>
        </is>
      </c>
    </row>
    <row r="20">
      <c r="A20" s="2" t="inlineStr">
        <is>
          <t>C-1030</t>
        </is>
      </c>
      <c r="B20" s="2" t="inlineStr">
        <is>
          <t>Cortina Ceramics</t>
        </is>
      </c>
      <c r="C20" s="2" t="inlineStr">
        <is>
          <t>Ruth</t>
        </is>
      </c>
      <c r="D20" s="2" t="inlineStr">
        <is>
          <t>r.cortina@example.com</t>
        </is>
      </c>
      <c r="E20" s="2" t="inlineStr">
        <is>
          <t>Gold</t>
        </is>
      </c>
      <c r="F20" s="3" t="n"/>
      <c r="G20" s="3">
        <f>IF(F20&lt;&gt;"", F20, VLOOKUP(E20, Tiers!$A$2:$B$5, 2, FALSE))</f>
        <v>0.12</v>
      </c>
      <c r="H20" s="2" t="inlineStr">
        <is>
          <t>HW-2258</t>
        </is>
      </c>
      <c r="I20" s="2" t="inlineStr">
        <is>
          <t>2026-09-30</t>
        </is>
      </c>
      <c r="J20" s="2" t="inlineStr">
        <is>
          <t>J. Weber</t>
        </is>
      </c>
    </row>
    <row r="21">
      <c r="A21" s="2" t="inlineStr">
        <is>
          <t>C-1036</t>
        </is>
      </c>
      <c r="B21" s="2" t="inlineStr">
        <is>
          <t>Iron Bell Foundry</t>
        </is>
      </c>
      <c r="C21" s="2" t="inlineStr">
        <is>
          <t>Stefan</t>
        </is>
      </c>
      <c r="D21" s="2" t="inlineStr">
        <is>
          <t>s.iron@example.com</t>
        </is>
      </c>
      <c r="E21" s="2" t="inlineStr">
        <is>
          <t>Gold</t>
        </is>
      </c>
      <c r="F21" s="3" t="n"/>
      <c r="G21" s="3">
        <f>IF(F21&lt;&gt;"", F21, VLOOKUP(E21, Tiers!$A$2:$B$5, 2, FALSE))</f>
        <v>0.12</v>
      </c>
      <c r="H21" s="2" t="inlineStr">
        <is>
          <t>CS-3115</t>
        </is>
      </c>
      <c r="I21" s="2" t="inlineStr">
        <is>
          <t>2026-09-30</t>
        </is>
      </c>
      <c r="J21" s="2" t="inlineStr">
        <is>
          <t>L. Fontaine</t>
        </is>
      </c>
    </row>
    <row r="22">
      <c r="A22" s="2" t="inlineStr">
        <is>
          <t>C-1041</t>
        </is>
      </c>
      <c r="B22" s="2" t="inlineStr">
        <is>
          <t>Brandt Logistics GmbH</t>
        </is>
      </c>
      <c r="C22" s="2" t="inlineStr">
        <is>
          <t>Maren</t>
        </is>
      </c>
      <c r="D22" s="2" t="inlineStr">
        <is>
          <t>m.brandt@example.com</t>
        </is>
      </c>
      <c r="E22" s="2" t="inlineStr">
        <is>
          <t>Gold</t>
        </is>
      </c>
      <c r="F22" s="3" t="n"/>
      <c r="G22" s="3">
        <f>IF(F22&lt;&gt;"", F22, VLOOKUP(E22, Tiers!$A$2:$B$5, 2, FALSE))</f>
        <v>0.12</v>
      </c>
      <c r="H22" s="2" t="inlineStr">
        <is>
          <t>HW-2201</t>
        </is>
      </c>
      <c r="I22" s="2" t="inlineStr">
        <is>
          <t>2026-09-30</t>
        </is>
      </c>
      <c r="J22" s="2" t="inlineStr">
        <is>
          <t>J. Weber</t>
        </is>
      </c>
    </row>
    <row r="23">
      <c r="A23" s="2" t="inlineStr">
        <is>
          <t>C-1043</t>
        </is>
      </c>
      <c r="B23" s="2" t="inlineStr">
        <is>
          <t>Meister Metallbau</t>
        </is>
      </c>
      <c r="C23" s="2" t="inlineStr">
        <is>
          <t>Victor</t>
        </is>
      </c>
      <c r="D23" s="2" t="inlineStr">
        <is>
          <t>v.meister@example.com</t>
        </is>
      </c>
      <c r="E23" s="2" t="inlineStr">
        <is>
          <t>Standard</t>
        </is>
      </c>
      <c r="F23" s="3" t="n"/>
      <c r="G23" s="3">
        <f>IF(F23&lt;&gt;"", F23, VLOOKUP(E23, Tiers!$A$2:$B$5, 2, FALSE))</f>
        <v>0.0</v>
      </c>
      <c r="H23" s="2" t="inlineStr">
        <is>
          <t>SV-4117</t>
        </is>
      </c>
      <c r="I23" s="2" t="inlineStr">
        <is>
          <t>2026-09-30</t>
        </is>
      </c>
      <c r="J23" s="2" t="inlineStr">
        <is>
          <t>A. Ricci</t>
        </is>
      </c>
    </row>
    <row r="24">
      <c r="A24" s="2" t="inlineStr">
        <is>
          <t>C-1045</t>
        </is>
      </c>
      <c r="B24" s="2" t="inlineStr">
        <is>
          <t>Sunmark Beverages</t>
        </is>
      </c>
      <c r="C24" s="2" t="inlineStr">
        <is>
          <t>Maren</t>
        </is>
      </c>
      <c r="D24" s="2" t="inlineStr">
        <is>
          <t>m.sunmark@example.com</t>
        </is>
      </c>
      <c r="E24" s="2" t="inlineStr">
        <is>
          <t>Platinum</t>
        </is>
      </c>
      <c r="F24" s="3" t="n"/>
      <c r="G24" s="3">
        <f>IF(F24&lt;&gt;"", F24, VLOOKUP(E24, Tiers!$A$2:$B$5, 2, FALSE))</f>
        <v>0.18</v>
      </c>
      <c r="H24" s="2" t="inlineStr">
        <is>
          <t>CS-3150</t>
        </is>
      </c>
      <c r="I24" s="2" t="inlineStr">
        <is>
          <t>2026-09-30</t>
        </is>
      </c>
      <c r="J24" s="2" t="inlineStr">
        <is>
          <t>J. Weber</t>
        </is>
      </c>
    </row>
    <row r="25">
      <c r="A25" s="2" t="inlineStr">
        <is>
          <t>C-1048</t>
        </is>
      </c>
      <c r="B25" s="2" t="inlineStr">
        <is>
          <t>DeWitt Electrical</t>
        </is>
      </c>
      <c r="C25" s="2" t="inlineStr">
        <is>
          <t>Elena</t>
        </is>
      </c>
      <c r="D25" s="2" t="inlineStr">
        <is>
          <t>e.dewitt@example.com</t>
        </is>
      </c>
      <c r="E25" s="2" t="inlineStr">
        <is>
          <t>Silver</t>
        </is>
      </c>
      <c r="F25" s="3" t="n"/>
      <c r="G25" s="3">
        <f>IF(F25&lt;&gt;"", F25, VLOOKUP(E25, Tiers!$A$2:$B$5, 2, FALSE))</f>
        <v>0.08</v>
      </c>
      <c r="H25" s="2" t="inlineStr">
        <is>
          <t>HW-2290</t>
        </is>
      </c>
      <c r="I25" s="2" t="inlineStr">
        <is>
          <t>2026-09-30</t>
        </is>
      </c>
      <c r="J25" s="2" t="inlineStr">
        <is>
          <t>L. Fontaine</t>
        </is>
      </c>
    </row>
    <row r="26">
      <c r="A26" s="2" t="inlineStr">
        <is>
          <t>C-1052</t>
        </is>
      </c>
      <c r="B26" s="2" t="inlineStr">
        <is>
          <t>Halvorsen Marine</t>
        </is>
      </c>
      <c r="C26" s="2" t="inlineStr">
        <is>
          <t>Tobias</t>
        </is>
      </c>
      <c r="D26" s="2" t="inlineStr">
        <is>
          <t>t.halvorsen@example.com</t>
        </is>
      </c>
      <c r="E26" s="2" t="inlineStr">
        <is>
          <t>Gold</t>
        </is>
      </c>
      <c r="F26" s="3" t="n"/>
      <c r="G26" s="3">
        <f>IF(F26&lt;&gt;"", F26, VLOOKUP(E26, Tiers!$A$2:$B$5, 2, FALSE))</f>
        <v>0.12</v>
      </c>
      <c r="H26" s="2" t="inlineStr">
        <is>
          <t>SV-4152</t>
        </is>
      </c>
      <c r="I26" s="2" t="inlineStr">
        <is>
          <t>2026-09-30</t>
        </is>
      </c>
      <c r="J26" s="2" t="inlineStr">
        <is>
          <t>S. Okafor</t>
        </is>
      </c>
    </row>
    <row r="27">
      <c r="A27" s="2" t="inlineStr">
        <is>
          <t>C-1053</t>
        </is>
      </c>
      <c r="B27" s="2" t="inlineStr">
        <is>
          <t>Krause Antriebstechnik</t>
        </is>
      </c>
      <c r="C27" s="2" t="inlineStr">
        <is>
          <t>Priya</t>
        </is>
      </c>
      <c r="D27" s="2" t="inlineStr">
        <is>
          <t>p.krause@example.com</t>
        </is>
      </c>
      <c r="E27" s="2" t="inlineStr">
        <is>
          <t>Gold</t>
        </is>
      </c>
      <c r="F27" s="3" t="n"/>
      <c r="G27" s="3">
        <f>IF(F27&lt;&gt;"", F27, VLOOKUP(E27, Tiers!$A$2:$B$5, 2, FALSE))</f>
        <v>0.12</v>
      </c>
      <c r="H27" s="2" t="inlineStr">
        <is>
          <t>HW-2299</t>
        </is>
      </c>
      <c r="I27" s="2" t="inlineStr">
        <is>
          <t>2026-09-30</t>
        </is>
      </c>
      <c r="J27" s="2" t="inlineStr">
        <is>
          <t>A. Ricci</t>
        </is>
      </c>
    </row>
    <row r="28">
      <c r="A28" s="2" t="inlineStr">
        <is>
          <t>C-1054</t>
        </is>
      </c>
      <c r="B28" s="2" t="inlineStr">
        <is>
          <t>Umberto's Commercial Kitchens</t>
        </is>
      </c>
      <c r="C28" s="2" t="inlineStr">
        <is>
          <t>Jonah</t>
        </is>
      </c>
      <c r="D28" s="2" t="inlineStr">
        <is>
          <t>j.umbertos@example.com</t>
        </is>
      </c>
      <c r="E28" s="2" t="inlineStr">
        <is>
          <t>Standard</t>
        </is>
      </c>
      <c r="F28" s="3" t="n"/>
      <c r="G28" s="3">
        <f>IF(F28&lt;&gt;"", F28, VLOOKUP(E28, Tiers!$A$2:$B$5, 2, FALSE))</f>
        <v>0.0</v>
      </c>
      <c r="H28" s="2" t="inlineStr">
        <is>
          <t>CS-3192</t>
        </is>
      </c>
      <c r="I28" s="2" t="inlineStr">
        <is>
          <t>2026-09-30</t>
        </is>
      </c>
      <c r="J28" s="2" t="inlineStr">
        <is>
          <t>J. Weber</t>
        </is>
      </c>
    </row>
    <row r="29">
      <c r="A29" s="2" t="inlineStr">
        <is>
          <t>C-1055</t>
        </is>
      </c>
      <c r="B29" s="2" t="inlineStr">
        <is>
          <t>Lindqvist Furniture Works</t>
        </is>
      </c>
      <c r="C29" s="2" t="inlineStr">
        <is>
          <t>Silke</t>
        </is>
      </c>
      <c r="D29" s="2" t="inlineStr">
        <is>
          <t>s.lindqvist@example.com</t>
        </is>
      </c>
      <c r="E29" s="2" t="inlineStr">
        <is>
          <t>Standard</t>
        </is>
      </c>
      <c r="F29" s="3" t="n"/>
      <c r="G29" s="3">
        <f>IF(F29&lt;&gt;"", F29, VLOOKUP(E29, Tiers!$A$2:$B$5, 2, FALSE))</f>
        <v>0.0</v>
      </c>
      <c r="H29" s="2" t="inlineStr">
        <is>
          <t>HW-2250</t>
        </is>
      </c>
      <c r="I29" s="2" t="inlineStr">
        <is>
          <t>2026-09-30</t>
        </is>
      </c>
      <c r="J29" s="2" t="inlineStr">
        <is>
          <t>L. Fontaine</t>
        </is>
      </c>
    </row>
    <row r="30">
      <c r="A30" s="2" t="inlineStr">
        <is>
          <t>C-1056</t>
        </is>
      </c>
      <c r="B30" s="2" t="inlineStr">
        <is>
          <t>Zeltner Praezisionstechnik</t>
        </is>
      </c>
      <c r="C30" s="2" t="inlineStr">
        <is>
          <t>Marco</t>
        </is>
      </c>
      <c r="D30" s="2" t="inlineStr">
        <is>
          <t>m.zeltner@example.com</t>
        </is>
      </c>
      <c r="E30" s="2" t="inlineStr">
        <is>
          <t>Standard</t>
        </is>
      </c>
      <c r="F30" s="3" t="n"/>
      <c r="G30" s="3">
        <f>IF(F30&lt;&gt;"", F30, VLOOKUP(E30, Tiers!$A$2:$B$5, 2, FALSE))</f>
        <v>0.0</v>
      </c>
      <c r="H30" s="2" t="inlineStr">
        <is>
          <t>HW-1150</t>
        </is>
      </c>
      <c r="I30" s="2" t="inlineStr">
        <is>
          <t>2026-09-30</t>
        </is>
      </c>
      <c r="J30" s="2" t="inlineStr">
        <is>
          <t>S. Okafor</t>
        </is>
      </c>
    </row>
    <row r="31">
      <c r="A31" s="2" t="inlineStr">
        <is>
          <t>C-1058</t>
        </is>
      </c>
      <c r="B31" s="2" t="inlineStr">
        <is>
          <t>Marrow &amp; Blythe Distillery</t>
        </is>
      </c>
      <c r="C31" s="2" t="inlineStr">
        <is>
          <t>Anneke</t>
        </is>
      </c>
      <c r="D31" s="2" t="inlineStr">
        <is>
          <t>a.marrow@example.com</t>
        </is>
      </c>
      <c r="E31" s="2" t="inlineStr">
        <is>
          <t>Standard</t>
        </is>
      </c>
      <c r="F31" s="3" t="n"/>
      <c r="G31" s="3">
        <f>IF(F31&lt;&gt;"", F31, VLOOKUP(E31, Tiers!$A$2:$B$5, 2, FALSE))</f>
        <v>0.0</v>
      </c>
      <c r="H31" s="2" t="inlineStr">
        <is>
          <t>SV-4137</t>
        </is>
      </c>
      <c r="I31" s="2" t="inlineStr">
        <is>
          <t>2026-09-30</t>
        </is>
      </c>
      <c r="J31" s="2" t="inlineStr">
        <is>
          <t>A. Ricci</t>
        </is>
      </c>
    </row>
    <row r="32">
      <c r="A32" s="2" t="inlineStr">
        <is>
          <t>C-1060</t>
        </is>
      </c>
      <c r="B32" s="2" t="inlineStr">
        <is>
          <t>Ottavio Glassworks</t>
        </is>
      </c>
      <c r="C32" s="2" t="inlineStr">
        <is>
          <t>Devon</t>
        </is>
      </c>
      <c r="D32" s="2" t="inlineStr">
        <is>
          <t>d.ottavio@example.com</t>
        </is>
      </c>
      <c r="E32" s="2" t="inlineStr">
        <is>
          <t>Platinum</t>
        </is>
      </c>
      <c r="F32" s="3" t="n"/>
      <c r="G32" s="3">
        <f>IF(F32&lt;&gt;"", F32, VLOOKUP(E32, Tiers!$A$2:$B$5, 2, FALSE))</f>
        <v>0.18</v>
      </c>
      <c r="H32" s="2" t="inlineStr">
        <is>
          <t>HW-2204</t>
        </is>
      </c>
      <c r="I32" s="2" t="inlineStr">
        <is>
          <t>2026-09-30</t>
        </is>
      </c>
      <c r="J32" s="2" t="inlineStr">
        <is>
          <t>J. Weber</t>
        </is>
      </c>
    </row>
    <row r="33">
      <c r="A33" s="2" t="inlineStr">
        <is>
          <t>C-1061</t>
        </is>
      </c>
      <c r="B33" s="2" t="inlineStr">
        <is>
          <t>Nordbahn Rail Services</t>
        </is>
      </c>
      <c r="C33" s="2" t="inlineStr">
        <is>
          <t>Lucia</t>
        </is>
      </c>
      <c r="D33" s="2" t="inlineStr">
        <is>
          <t>l.nordbahn@example.com</t>
        </is>
      </c>
      <c r="E33" s="2" t="inlineStr">
        <is>
          <t>Platinum</t>
        </is>
      </c>
      <c r="F33" s="3" t="n"/>
      <c r="G33" s="3">
        <f>IF(F33&lt;&gt;"", F33, VLOOKUP(E33, Tiers!$A$2:$B$5, 2, FALSE))</f>
        <v>0.18</v>
      </c>
      <c r="H33" s="2" t="inlineStr">
        <is>
          <t>HW-2263</t>
        </is>
      </c>
      <c r="I33" s="2" t="inlineStr">
        <is>
          <t>2026-09-30</t>
        </is>
      </c>
      <c r="J33" s="2" t="inlineStr">
        <is>
          <t>L. Fontaine</t>
        </is>
      </c>
    </row>
    <row r="34">
      <c r="A34" s="2" t="inlineStr">
        <is>
          <t>C-1062</t>
        </is>
      </c>
      <c r="B34" s="2" t="inlineStr">
        <is>
          <t>Juniper Ridge Outfitters</t>
        </is>
      </c>
      <c r="C34" s="2" t="inlineStr">
        <is>
          <t>Henrik</t>
        </is>
      </c>
      <c r="D34" s="2" t="inlineStr">
        <is>
          <t>h.juniper@example.com</t>
        </is>
      </c>
      <c r="E34" s="2" t="inlineStr">
        <is>
          <t>Platinum</t>
        </is>
      </c>
      <c r="F34" s="3" t="n"/>
      <c r="G34" s="3">
        <f>IF(F34&lt;&gt;"", F34, VLOOKUP(E34, Tiers!$A$2:$B$5, 2, FALSE))</f>
        <v>0.18</v>
      </c>
      <c r="H34" s="2" t="inlineStr">
        <is>
          <t>HW-2245</t>
        </is>
      </c>
      <c r="I34" s="2" t="inlineStr">
        <is>
          <t>2026-09-30</t>
        </is>
      </c>
      <c r="J34" s="2" t="inlineStr">
        <is>
          <t>S. Okafor</t>
        </is>
      </c>
    </row>
    <row r="35">
      <c r="A35" s="2" t="inlineStr">
        <is>
          <t>C-1063</t>
        </is>
      </c>
      <c r="B35" s="2" t="inlineStr">
        <is>
          <t>Quintero Plastics</t>
        </is>
      </c>
      <c r="C35" s="2" t="inlineStr">
        <is>
          <t>Rosa</t>
        </is>
      </c>
      <c r="D35" s="2" t="inlineStr">
        <is>
          <t>r.quintero@example.com</t>
        </is>
      </c>
      <c r="E35" s="2" t="inlineStr">
        <is>
          <t>Silver</t>
        </is>
      </c>
      <c r="F35" s="3" t="n"/>
      <c r="G35" s="3">
        <f>IF(F35&lt;&gt;"", F35, VLOOKUP(E35, Tiers!$A$2:$B$5, 2, FALSE))</f>
        <v>0.08</v>
      </c>
      <c r="H35" s="2" t="inlineStr">
        <is>
          <t>SV-4137</t>
        </is>
      </c>
      <c r="I35" s="2" t="inlineStr">
        <is>
          <t>2026-09-30</t>
        </is>
      </c>
      <c r="J35" s="2" t="inlineStr">
        <is>
          <t>A. Ricci</t>
        </is>
      </c>
    </row>
    <row r="36">
      <c r="A36" s="2" t="inlineStr">
        <is>
          <t>C-1065</t>
        </is>
      </c>
      <c r="B36" s="2" t="inlineStr">
        <is>
          <t>Gallatin Valley Steel</t>
        </is>
      </c>
      <c r="C36" s="2" t="inlineStr">
        <is>
          <t>Callum</t>
        </is>
      </c>
      <c r="D36" s="2" t="inlineStr">
        <is>
          <t>c.gallatin@example.com</t>
        </is>
      </c>
      <c r="E36" s="2" t="inlineStr">
        <is>
          <t>Gold</t>
        </is>
      </c>
      <c r="F36" s="3" t="n"/>
      <c r="G36" s="3">
        <f>IF(F36&lt;&gt;"", F36, VLOOKUP(E36, Tiers!$A$2:$B$5, 2, FALSE))</f>
        <v>0.12</v>
      </c>
      <c r="H36" s="2" t="inlineStr">
        <is>
          <t>CS-3206</t>
        </is>
      </c>
      <c r="I36" s="2" t="inlineStr">
        <is>
          <t>2026-09-30</t>
        </is>
      </c>
      <c r="J36" s="2" t="inlineStr">
        <is>
          <t>J. Weber</t>
        </is>
      </c>
    </row>
    <row r="37">
      <c r="A37" s="2" t="inlineStr">
        <is>
          <t>C-1070</t>
        </is>
      </c>
      <c r="B37" s="2" t="inlineStr">
        <is>
          <t>Ashcombe Quarry Tools</t>
        </is>
      </c>
      <c r="C37" s="2" t="inlineStr">
        <is>
          <t>Ingrid</t>
        </is>
      </c>
      <c r="D37" s="2" t="inlineStr">
        <is>
          <t>i.ashcombe@example.com</t>
        </is>
      </c>
      <c r="E37" s="2" t="inlineStr">
        <is>
          <t>Silver</t>
        </is>
      </c>
      <c r="F37" s="3" t="n"/>
      <c r="G37" s="3">
        <f>IF(F37&lt;&gt;"", F37, VLOOKUP(E37, Tiers!$A$2:$B$5, 2, FALSE))</f>
        <v>0.08</v>
      </c>
      <c r="H37" s="2" t="inlineStr">
        <is>
          <t>CS-3157</t>
        </is>
      </c>
      <c r="I37" s="2" t="inlineStr">
        <is>
          <t>2026-09-30</t>
        </is>
      </c>
      <c r="J37" s="2" t="inlineStr">
        <is>
          <t>L. Fontaine</t>
        </is>
      </c>
    </row>
    <row r="38">
      <c r="A38" s="2" t="inlineStr">
        <is>
          <t>C-1071</t>
        </is>
      </c>
      <c r="B38" s="2" t="inlineStr">
        <is>
          <t>Tallow Creek Dairy Co.</t>
        </is>
      </c>
      <c r="C38" s="2" t="inlineStr">
        <is>
          <t>Owen</t>
        </is>
      </c>
      <c r="D38" s="2" t="inlineStr">
        <is>
          <t>o.tallow@example.com</t>
        </is>
      </c>
      <c r="E38" s="2" t="inlineStr">
        <is>
          <t>Silver</t>
        </is>
      </c>
      <c r="F38" s="3" t="n"/>
      <c r="G38" s="3">
        <f>IF(F38&lt;&gt;"", F38, VLOOKUP(E38, Tiers!$A$2:$B$5, 2, FALSE))</f>
        <v>0.08</v>
      </c>
      <c r="H38" s="2" t="inlineStr">
        <is>
          <t>CS-3108</t>
        </is>
      </c>
      <c r="I38" s="2" t="inlineStr">
        <is>
          <t>2026-09-30</t>
        </is>
      </c>
      <c r="J38" s="2" t="inlineStr">
        <is>
          <t>S. Okafor</t>
        </is>
      </c>
    </row>
    <row r="39">
      <c r="A39" s="2" t="inlineStr">
        <is>
          <t>C-1077</t>
        </is>
      </c>
      <c r="B39" s="2" t="inlineStr">
        <is>
          <t>Cavallaro Foods</t>
        </is>
      </c>
      <c r="C39" s="2" t="inlineStr">
        <is>
          <t>Elena</t>
        </is>
      </c>
      <c r="D39" s="2" t="inlineStr">
        <is>
          <t>e.cavallaro@example.com</t>
        </is>
      </c>
      <c r="E39" s="2" t="inlineStr">
        <is>
          <t>Silver</t>
        </is>
      </c>
      <c r="F39" s="3" t="n">
        <v>0.15</v>
      </c>
      <c r="G39" s="3">
        <f>IF(F39&lt;&gt;"", F39, VLOOKUP(E39, Tiers!$A$2:$B$5, 2, FALSE))</f>
        <v>0.15</v>
      </c>
      <c r="H39" s="2" t="inlineStr">
        <is>
          <t>HW-2241</t>
        </is>
      </c>
      <c r="I39" s="2" t="inlineStr">
        <is>
          <t>2026-09-30</t>
        </is>
      </c>
      <c r="J39" s="2" t="inlineStr">
        <is>
          <t>L. Fontaine</t>
        </is>
      </c>
    </row>
    <row r="40">
      <c r="A40" s="2" t="inlineStr">
        <is>
          <t>C-1087</t>
        </is>
      </c>
      <c r="B40" s="2" t="inlineStr">
        <is>
          <t>Portside Packaging</t>
        </is>
      </c>
      <c r="C40" s="2" t="inlineStr">
        <is>
          <t>Nils</t>
        </is>
      </c>
      <c r="D40" s="2" t="inlineStr">
        <is>
          <t>n.portside@example.com</t>
        </is>
      </c>
      <c r="E40" s="2" t="inlineStr">
        <is>
          <t>Silver</t>
        </is>
      </c>
      <c r="F40" s="3" t="n"/>
      <c r="G40" s="3">
        <f>IF(F40&lt;&gt;"", F40, VLOOKUP(E40, Tiers!$A$2:$B$5, 2, FALSE))</f>
        <v>0.08</v>
      </c>
      <c r="H40" s="2" t="inlineStr">
        <is>
          <t>HW-2204</t>
        </is>
      </c>
      <c r="I40" s="2" t="inlineStr">
        <is>
          <t>2026-09-30</t>
        </is>
      </c>
      <c r="J40" s="2" t="inlineStr">
        <is>
          <t>J. Weber</t>
        </is>
      </c>
    </row>
    <row r="41">
      <c r="A41" s="2" t="inlineStr">
        <is>
          <t>C-1088</t>
        </is>
      </c>
      <c r="B41" s="2" t="inlineStr">
        <is>
          <t>Kestrel Aerospace Parts</t>
        </is>
      </c>
      <c r="C41" s="2" t="inlineStr">
        <is>
          <t>Greta</t>
        </is>
      </c>
      <c r="D41" s="2" t="inlineStr">
        <is>
          <t>g.kestrel@example.com</t>
        </is>
      </c>
      <c r="E41" s="2" t="inlineStr">
        <is>
          <t>Standard</t>
        </is>
      </c>
      <c r="F41" s="3" t="n"/>
      <c r="G41" s="3">
        <f>IF(F41&lt;&gt;"", F41, VLOOKUP(E41, Tiers!$A$2:$B$5, 2, FALSE))</f>
        <v>0.0</v>
      </c>
      <c r="H41" s="2" t="inlineStr">
        <is>
          <t>CS-3220</t>
        </is>
      </c>
      <c r="I41" s="2" t="inlineStr">
        <is>
          <t>2026-09-30</t>
        </is>
      </c>
      <c r="J41" s="2" t="inlineStr">
        <is>
          <t>L. Fontaine</t>
        </is>
      </c>
    </row>
    <row r="42">
      <c r="A42" s="2" t="inlineStr">
        <is>
          <t>C-1090</t>
        </is>
      </c>
      <c r="B42" s="2" t="inlineStr">
        <is>
          <t>Oberlandwerke Maschinenfabrik Gruenewald GmbH &amp; Co. KG</t>
        </is>
      </c>
      <c r="C42" s="2" t="inlineStr">
        <is>
          <t>Felix</t>
        </is>
      </c>
      <c r="D42" s="2" t="inlineStr">
        <is>
          <t>f.oberlandwerke@example.com</t>
        </is>
      </c>
      <c r="E42" s="2" t="inlineStr">
        <is>
          <t>Gold</t>
        </is>
      </c>
      <c r="F42" s="3" t="n"/>
      <c r="G42" s="3">
        <f>IF(F42&lt;&gt;"", F42, VLOOKUP(E42, Tiers!$A$2:$B$5, 2, FALSE))</f>
        <v>0.12</v>
      </c>
      <c r="H42" s="2" t="inlineStr">
        <is>
          <t>CS-3192</t>
        </is>
      </c>
      <c r="I42" s="2" t="inlineStr">
        <is>
          <t>2026-09-30</t>
        </is>
      </c>
      <c r="J42" s="2" t="inlineStr">
        <is>
          <t>S. Okafor</t>
        </is>
      </c>
    </row>
    <row r="43">
      <c r="A43" s="2" t="inlineStr">
        <is>
          <t>C-1093</t>
        </is>
      </c>
      <c r="B43" s="2" t="inlineStr">
        <is>
          <t>Rosetta Textiles</t>
        </is>
      </c>
      <c r="C43" s="2" t="inlineStr">
        <is>
          <t>Dana</t>
        </is>
      </c>
      <c r="D43" s="2" t="inlineStr">
        <is>
          <t>d.rosetta@example.com</t>
        </is>
      </c>
      <c r="E43" s="2" t="inlineStr">
        <is>
          <t>Silver</t>
        </is>
      </c>
      <c r="F43" s="3" t="n"/>
      <c r="G43" s="3">
        <f>IF(F43&lt;&gt;"", F43, VLOOKUP(E43, Tiers!$A$2:$B$5, 2, FALSE))</f>
        <v>0.08</v>
      </c>
      <c r="H43" s="2" t="inlineStr">
        <is>
          <t>CS-3164</t>
        </is>
      </c>
      <c r="I43" s="2" t="inlineStr">
        <is>
          <t>2026-09-30</t>
        </is>
      </c>
      <c r="J43" s="2" t="inlineStr">
        <is>
          <t>A. Ricci</t>
        </is>
      </c>
    </row>
    <row r="44">
      <c r="A44" s="2" t="inlineStr">
        <is>
          <t>C-1094</t>
        </is>
      </c>
      <c r="B44" s="2" t="inlineStr">
        <is>
          <t>Quarry Lane Aggregates</t>
        </is>
      </c>
      <c r="C44" s="2" t="inlineStr">
        <is>
          <t>Ruth</t>
        </is>
      </c>
      <c r="D44" s="2" t="inlineStr">
        <is>
          <t>r.quarry@example.com</t>
        </is>
      </c>
      <c r="E44" s="2" t="inlineStr">
        <is>
          <t>Platinum</t>
        </is>
      </c>
      <c r="F44" s="3" t="n"/>
      <c r="G44" s="3">
        <f>IF(F44&lt;&gt;"", F44, VLOOKUP(E44, Tiers!$A$2:$B$5, 2, FALSE))</f>
        <v>0.18</v>
      </c>
      <c r="H44" s="2" t="inlineStr">
        <is>
          <t>CS-3101</t>
        </is>
      </c>
      <c r="I44" s="2" t="inlineStr">
        <is>
          <t>2026-09-30</t>
        </is>
      </c>
      <c r="J44" s="2" t="inlineStr">
        <is>
          <t>J. Weber</t>
        </is>
      </c>
    </row>
    <row r="45">
      <c r="A45" s="2" t="inlineStr">
        <is>
          <t>C-1095</t>
        </is>
      </c>
      <c r="B45" s="2" t="inlineStr">
        <is>
          <t>Birchwald Joinery</t>
        </is>
      </c>
      <c r="C45" s="2" t="inlineStr">
        <is>
          <t>Stefan</t>
        </is>
      </c>
      <c r="D45" s="2" t="inlineStr">
        <is>
          <t>s.birchwald@example.com</t>
        </is>
      </c>
      <c r="E45" s="2" t="inlineStr">
        <is>
          <t>Standard</t>
        </is>
      </c>
      <c r="F45" s="3" t="n"/>
      <c r="G45" s="3">
        <f>IF(F45&lt;&gt;"", F45, VLOOKUP(E45, Tiers!$A$2:$B$5, 2, FALSE))</f>
        <v>0.0</v>
      </c>
      <c r="H45" s="2" t="inlineStr">
        <is>
          <t>HW-2204</t>
        </is>
      </c>
      <c r="I45" s="2" t="inlineStr">
        <is>
          <t>2026-09-30</t>
        </is>
      </c>
      <c r="J45" s="2" t="inlineStr">
        <is>
          <t>L. Fontaine</t>
        </is>
      </c>
    </row>
    <row r="46">
      <c r="A46" s="2" t="inlineStr">
        <is>
          <t>C-1096</t>
        </is>
      </c>
      <c r="B46" s="2" t="inlineStr">
        <is>
          <t>Yarrow Chemical</t>
        </is>
      </c>
      <c r="C46" s="2" t="inlineStr">
        <is>
          <t>Alma</t>
        </is>
      </c>
      <c r="D46" s="2" t="inlineStr">
        <is>
          <t>a.yarrow@example.com</t>
        </is>
      </c>
      <c r="E46" s="2" t="inlineStr">
        <is>
          <t>Silver</t>
        </is>
      </c>
      <c r="F46" s="3" t="n"/>
      <c r="G46" s="3">
        <f>IF(F46&lt;&gt;"", F46, VLOOKUP(E46, Tiers!$A$2:$B$5, 2, FALSE))</f>
        <v>0.08</v>
      </c>
      <c r="H46" s="2" t="inlineStr">
        <is>
          <t>HW-2263</t>
        </is>
      </c>
      <c r="I46" s="2" t="inlineStr">
        <is>
          <t>2026-09-30</t>
        </is>
      </c>
      <c r="J46" s="2" t="inlineStr">
        <is>
          <t>S. Okafor</t>
        </is>
      </c>
    </row>
    <row r="47">
      <c r="A47" s="2" t="inlineStr">
        <is>
          <t>C-1098</t>
        </is>
      </c>
      <c r="B47" s="2" t="inlineStr">
        <is>
          <t>BlueSpruce Timber Products</t>
        </is>
      </c>
      <c r="C47" s="2" t="inlineStr">
        <is>
          <t>Victor</t>
        </is>
      </c>
      <c r="D47" s="2" t="inlineStr">
        <is>
          <t>v.bluespruce@example.com</t>
        </is>
      </c>
      <c r="E47" s="2" t="inlineStr">
        <is>
          <t>Standard</t>
        </is>
      </c>
      <c r="F47" s="3" t="n"/>
      <c r="G47" s="3">
        <f>IF(F47&lt;&gt;"", F47, VLOOKUP(E47, Tiers!$A$2:$B$5, 2, FALSE))</f>
        <v>0.0</v>
      </c>
      <c r="H47" s="2" t="inlineStr">
        <is>
          <t>SV-4122</t>
        </is>
      </c>
      <c r="I47" s="2" t="inlineStr">
        <is>
          <t>2026-09-30</t>
        </is>
      </c>
      <c r="J47" s="2" t="inlineStr">
        <is>
          <t>A. Ricci</t>
        </is>
      </c>
    </row>
    <row r="48">
      <c r="A48" s="2" t="inlineStr">
        <is>
          <t>C-1099</t>
        </is>
      </c>
      <c r="B48" s="2" t="inlineStr">
        <is>
          <t>Vandermeer Greenhouses</t>
        </is>
      </c>
      <c r="C48" s="2" t="inlineStr">
        <is>
          <t>Maren</t>
        </is>
      </c>
      <c r="D48" s="2" t="inlineStr">
        <is>
          <t>m.vandermeer@example.com</t>
        </is>
      </c>
      <c r="E48" s="2" t="inlineStr">
        <is>
          <t>Gold</t>
        </is>
      </c>
      <c r="F48" s="3" t="n"/>
      <c r="G48" s="3">
        <f>IF(F48&lt;&gt;"", F48, VLOOKUP(E48, Tiers!$A$2:$B$5, 2, FALSE))</f>
        <v>0.12</v>
      </c>
      <c r="H48" s="2" t="inlineStr">
        <is>
          <t>SV-4132</t>
        </is>
      </c>
      <c r="I48" s="2" t="inlineStr">
        <is>
          <t>2026-09-30</t>
        </is>
      </c>
      <c r="J48" s="2" t="inlineStr">
        <is>
          <t>J. Weber</t>
        </is>
      </c>
    </row>
  </sheetData>
  <autoFilter ref="A1:J1"/>
  <dataValidations count="1">
    <dataValidation sqref="E2:E48" showDropDown="0" showInputMessage="0" showErrorMessage="0" allowBlank="0" type="list">
      <formula1>"Standard,Silver,Gold,Platinum"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J7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3" customWidth="1" min="3" max="3"/>
    <col width="12" customWidth="1" min="4" max="4"/>
    <col width="12" customWidth="1" min="5" max="5"/>
    <col width="16" customWidth="1" min="6" max="6"/>
    <col width="3" customWidth="1" min="7" max="7"/>
    <col width="15" customWidth="1" min="8" max="8"/>
    <col width="12" customWidth="1" min="9" max="9"/>
    <col width="10" customWidth="1" min="10" max="10"/>
  </cols>
  <sheetData>
    <row r="1" ht="34" customHeight="1">
      <c r="A1" s="4" t="inlineStr">
        <is>
          <t>MERIDIAN SUPPLY CO.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</row>
    <row r="2" ht="18" customHeight="1">
      <c r="A2" s="6" t="inlineStr">
        <is>
          <t>Customer pricing sheet · confidential</t>
        </is>
      </c>
    </row>
    <row r="4">
      <c r="A4" s="7" t="inlineStr">
        <is>
          <t>Prepared for</t>
        </is>
      </c>
      <c r="B4" s="8" t="inlineStr">
        <is>
          <t>@customer_name</t>
        </is>
      </c>
      <c r="C4" s="9" t="n"/>
      <c r="D4" s="9" t="n"/>
      <c r="E4" s="10" t="n"/>
    </row>
    <row r="5">
      <c r="A5" s="7" t="inlineStr">
        <is>
          <t>Customer ID</t>
        </is>
      </c>
      <c r="B5" s="8" t="inlineStr">
        <is>
          <t>@customer_id</t>
        </is>
      </c>
      <c r="E5" s="11" t="inlineStr">
        <is>
          <t>Tier</t>
        </is>
      </c>
      <c r="F5" s="12" t="inlineStr">
        <is>
          <t>@tier</t>
        </is>
      </c>
    </row>
    <row r="6">
      <c r="A6" s="7" t="inlineStr">
        <is>
          <t>Valid until</t>
        </is>
      </c>
      <c r="B6" s="8" t="inlineStr">
        <is>
          <t>@valid_until</t>
        </is>
      </c>
      <c r="E6" s="11" t="inlineStr">
        <is>
          <t>Your discount</t>
        </is>
      </c>
      <c r="F6" s="13" t="inlineStr">
        <is>
          <t>@discount_pct</t>
        </is>
      </c>
    </row>
    <row r="7">
      <c r="A7" s="7" t="inlineStr">
        <is>
          <t>Your account manager</t>
        </is>
      </c>
      <c r="B7" s="8" t="inlineStr">
        <is>
          <t>@account_manager</t>
        </is>
      </c>
      <c r="E7" s="11" t="inlineStr">
        <is>
          <t>Most ordered</t>
        </is>
      </c>
      <c r="F7" s="12" t="inlineStr">
        <is>
          <t>@top_sku</t>
        </is>
      </c>
    </row>
    <row r="9">
      <c r="A9" s="14" t="inlineStr">
        <is>
          <t>The TOP marker flags your most-ordered item.</t>
        </is>
      </c>
    </row>
    <row r="11">
      <c r="A11" s="15" t="inlineStr">
        <is>
          <t>Product</t>
        </is>
      </c>
      <c r="B11" s="15" t="inlineStr">
        <is>
          <t>SKU</t>
        </is>
      </c>
      <c r="C11" s="15" t="inlineStr">
        <is>
          <t>Category</t>
        </is>
      </c>
      <c r="D11" s="16" t="inlineStr">
        <is>
          <t>List price</t>
        </is>
      </c>
      <c r="E11" s="16" t="inlineStr">
        <is>
          <t>Your price</t>
        </is>
      </c>
      <c r="F11" s="17" t="inlineStr">
        <is>
          <t>Top pick</t>
        </is>
      </c>
      <c r="H11" s="15" t="inlineStr">
        <is>
          <t>Category subtotals</t>
        </is>
      </c>
      <c r="I11" s="16" t="inlineStr">
        <is>
          <t>Your price</t>
        </is>
      </c>
      <c r="J11" s="16" t="inlineStr">
        <is>
          <t>Items</t>
        </is>
      </c>
    </row>
    <row r="12">
      <c r="A12" s="18">
        <f>VLOOKUP($B12, Products!$A$2:$E$63, 2, FALSE)</f>
        <v/>
      </c>
      <c r="B12" s="18" t="inlineStr">
        <is>
          <t>HW-2201</t>
        </is>
      </c>
      <c r="C12" s="18">
        <f>VLOOKUP($B12, Products!$A$2:$E$63, 3, FALSE)</f>
        <v/>
      </c>
      <c r="D12" s="19">
        <f>VLOOKUP($B12, Products!$A$2:$E$63, 5, FALSE)</f>
        <v/>
      </c>
      <c r="E12" s="20">
        <f>ROUND(D12*(1-$F$6), 2)</f>
        <v/>
      </c>
      <c r="F12" s="21">
        <f>IF($B12=$F$7, "TOP", "")</f>
        <v/>
      </c>
      <c r="H12" s="2" t="inlineStr">
        <is>
          <t>Hardware</t>
        </is>
      </c>
      <c r="I12" s="22">
        <f>SUMIFS($E$12:$E$73, $C$12:$C$73, H12)</f>
        <v/>
      </c>
      <c r="J12" s="23">
        <f>COUNTIFS($C$12:$C$73, H12)</f>
        <v/>
      </c>
    </row>
    <row r="13">
      <c r="A13" s="2">
        <f>VLOOKUP($B13, Products!$A$2:$E$63, 2, FALSE)</f>
        <v/>
      </c>
      <c r="B13" s="2" t="inlineStr">
        <is>
          <t>HW-2204</t>
        </is>
      </c>
      <c r="C13" s="2">
        <f>VLOOKUP($B13, Products!$A$2:$E$63, 3, FALSE)</f>
        <v/>
      </c>
      <c r="D13" s="22">
        <f>VLOOKUP($B13, Products!$A$2:$E$63, 5, FALSE)</f>
        <v/>
      </c>
      <c r="E13" s="24">
        <f>ROUND(D13*(1-$F$6), 2)</f>
        <v/>
      </c>
      <c r="F13" s="21">
        <f>IF($B13=$F$7, "TOP", "")</f>
        <v/>
      </c>
      <c r="H13" s="2" t="inlineStr">
        <is>
          <t>Consumables</t>
        </is>
      </c>
      <c r="I13" s="22">
        <f>SUMIFS($E$12:$E$73, $C$12:$C$73, H13)</f>
        <v/>
      </c>
      <c r="J13" s="23">
        <f>COUNTIFS($C$12:$C$73, H13)</f>
        <v/>
      </c>
    </row>
    <row r="14">
      <c r="A14" s="18">
        <f>VLOOKUP($B14, Products!$A$2:$E$63, 2, FALSE)</f>
        <v/>
      </c>
      <c r="B14" s="18" t="inlineStr">
        <is>
          <t>HW-2210</t>
        </is>
      </c>
      <c r="C14" s="18">
        <f>VLOOKUP($B14, Products!$A$2:$E$63, 3, FALSE)</f>
        <v/>
      </c>
      <c r="D14" s="19">
        <f>VLOOKUP($B14, Products!$A$2:$E$63, 5, FALSE)</f>
        <v/>
      </c>
      <c r="E14" s="20">
        <f>ROUND(D14*(1-$F$6), 2)</f>
        <v/>
      </c>
      <c r="F14" s="21">
        <f>IF($B14=$F$7, "TOP", "")</f>
        <v/>
      </c>
      <c r="H14" s="2" t="inlineStr">
        <is>
          <t>Service</t>
        </is>
      </c>
      <c r="I14" s="22">
        <f>SUMIFS($E$12:$E$73, $C$12:$C$73, H14)</f>
        <v/>
      </c>
      <c r="J14" s="23">
        <f>COUNTIFS($C$12:$C$73, H14)</f>
        <v/>
      </c>
    </row>
    <row r="15">
      <c r="A15" s="2">
        <f>VLOOKUP($B15, Products!$A$2:$E$63, 2, FALSE)</f>
        <v/>
      </c>
      <c r="B15" s="2" t="inlineStr">
        <is>
          <t>HW-2211</t>
        </is>
      </c>
      <c r="C15" s="2">
        <f>VLOOKUP($B15, Products!$A$2:$E$63, 3, FALSE)</f>
        <v/>
      </c>
      <c r="D15" s="22">
        <f>VLOOKUP($B15, Products!$A$2:$E$63, 5, FALSE)</f>
        <v/>
      </c>
      <c r="E15" s="24">
        <f>ROUND(D15*(1-$F$6), 2)</f>
        <v/>
      </c>
      <c r="F15" s="21">
        <f>IF($B15=$F$7, "TOP", "")</f>
        <v/>
      </c>
    </row>
    <row r="16">
      <c r="A16" s="18">
        <f>VLOOKUP($B16, Products!$A$2:$E$63, 2, FALSE)</f>
        <v/>
      </c>
      <c r="B16" s="18" t="inlineStr">
        <is>
          <t>HW-2218</t>
        </is>
      </c>
      <c r="C16" s="18">
        <f>VLOOKUP($B16, Products!$A$2:$E$63, 3, FALSE)</f>
        <v/>
      </c>
      <c r="D16" s="19">
        <f>VLOOKUP($B16, Products!$A$2:$E$63, 5, FALSE)</f>
        <v/>
      </c>
      <c r="E16" s="20">
        <f>ROUND(D16*(1-$F$6), 2)</f>
        <v/>
      </c>
      <c r="F16" s="21">
        <f>IF($B16=$F$7, "TOP", "")</f>
        <v/>
      </c>
      <c r="H16" s="25" t="inlineStr">
        <is>
          <t>All items</t>
        </is>
      </c>
      <c r="I16" s="26">
        <f>SUM(I12:I14)</f>
        <v/>
      </c>
      <c r="J16" s="27">
        <f>SUM(J12:J14)</f>
        <v/>
      </c>
    </row>
    <row r="17">
      <c r="A17" s="2">
        <f>VLOOKUP($B17, Products!$A$2:$E$63, 2, FALSE)</f>
        <v/>
      </c>
      <c r="B17" s="2" t="inlineStr">
        <is>
          <t>HW-2223</t>
        </is>
      </c>
      <c r="C17" s="2">
        <f>VLOOKUP($B17, Products!$A$2:$E$63, 3, FALSE)</f>
        <v/>
      </c>
      <c r="D17" s="22">
        <f>VLOOKUP($B17, Products!$A$2:$E$63, 5, FALSE)</f>
        <v/>
      </c>
      <c r="E17" s="24">
        <f>ROUND(D17*(1-$F$6), 2)</f>
        <v/>
      </c>
      <c r="F17" s="21">
        <f>IF($B17=$F$7, "TOP", "")</f>
        <v/>
      </c>
    </row>
    <row r="18">
      <c r="A18" s="18">
        <f>VLOOKUP($B18, Products!$A$2:$E$63, 2, FALSE)</f>
        <v/>
      </c>
      <c r="B18" s="18" t="inlineStr">
        <is>
          <t>HW-2230</t>
        </is>
      </c>
      <c r="C18" s="18">
        <f>VLOOKUP($B18, Products!$A$2:$E$63, 3, FALSE)</f>
        <v/>
      </c>
      <c r="D18" s="19">
        <f>VLOOKUP($B18, Products!$A$2:$E$63, 5, FALSE)</f>
        <v/>
      </c>
      <c r="E18" s="20">
        <f>ROUND(D18*(1-$F$6), 2)</f>
        <v/>
      </c>
      <c r="F18" s="21">
        <f>IF($B18=$F$7, "TOP", "")</f>
        <v/>
      </c>
    </row>
    <row r="19">
      <c r="A19" s="2">
        <f>VLOOKUP($B19, Products!$A$2:$E$63, 2, FALSE)</f>
        <v/>
      </c>
      <c r="B19" s="2" t="inlineStr">
        <is>
          <t>HW-2231</t>
        </is>
      </c>
      <c r="C19" s="2">
        <f>VLOOKUP($B19, Products!$A$2:$E$63, 3, FALSE)</f>
        <v/>
      </c>
      <c r="D19" s="22">
        <f>VLOOKUP($B19, Products!$A$2:$E$63, 5, FALSE)</f>
        <v/>
      </c>
      <c r="E19" s="24">
        <f>ROUND(D19*(1-$F$6), 2)</f>
        <v/>
      </c>
      <c r="F19" s="21">
        <f>IF($B19=$F$7, "TOP", "")</f>
        <v/>
      </c>
    </row>
    <row r="20">
      <c r="A20" s="18">
        <f>VLOOKUP($B20, Products!$A$2:$E$63, 2, FALSE)</f>
        <v/>
      </c>
      <c r="B20" s="18" t="inlineStr">
        <is>
          <t>HW-2240</t>
        </is>
      </c>
      <c r="C20" s="18">
        <f>VLOOKUP($B20, Products!$A$2:$E$63, 3, FALSE)</f>
        <v/>
      </c>
      <c r="D20" s="19">
        <f>VLOOKUP($B20, Products!$A$2:$E$63, 5, FALSE)</f>
        <v/>
      </c>
      <c r="E20" s="20">
        <f>ROUND(D20*(1-$F$6), 2)</f>
        <v/>
      </c>
      <c r="F20" s="21">
        <f>IF($B20=$F$7, "TOP", "")</f>
        <v/>
      </c>
    </row>
    <row r="21">
      <c r="A21" s="2">
        <f>VLOOKUP($B21, Products!$A$2:$E$63, 2, FALSE)</f>
        <v/>
      </c>
      <c r="B21" s="2" t="inlineStr">
        <is>
          <t>HW-2241</t>
        </is>
      </c>
      <c r="C21" s="2">
        <f>VLOOKUP($B21, Products!$A$2:$E$63, 3, FALSE)</f>
        <v/>
      </c>
      <c r="D21" s="22">
        <f>VLOOKUP($B21, Products!$A$2:$E$63, 5, FALSE)</f>
        <v/>
      </c>
      <c r="E21" s="24">
        <f>ROUND(D21*(1-$F$6), 2)</f>
        <v/>
      </c>
      <c r="F21" s="21">
        <f>IF($B21=$F$7, "TOP", "")</f>
        <v/>
      </c>
    </row>
    <row r="22">
      <c r="A22" s="18">
        <f>VLOOKUP($B22, Products!$A$2:$E$63, 2, FALSE)</f>
        <v/>
      </c>
      <c r="B22" s="18" t="inlineStr">
        <is>
          <t>HW-2245</t>
        </is>
      </c>
      <c r="C22" s="18">
        <f>VLOOKUP($B22, Products!$A$2:$E$63, 3, FALSE)</f>
        <v/>
      </c>
      <c r="D22" s="19">
        <f>VLOOKUP($B22, Products!$A$2:$E$63, 5, FALSE)</f>
        <v/>
      </c>
      <c r="E22" s="20">
        <f>ROUND(D22*(1-$F$6), 2)</f>
        <v/>
      </c>
      <c r="F22" s="21">
        <f>IF($B22=$F$7, "TOP", "")</f>
        <v/>
      </c>
    </row>
    <row r="23">
      <c r="A23" s="2">
        <f>VLOOKUP($B23, Products!$A$2:$E$63, 2, FALSE)</f>
        <v/>
      </c>
      <c r="B23" s="2" t="inlineStr">
        <is>
          <t>HW-2250</t>
        </is>
      </c>
      <c r="C23" s="2">
        <f>VLOOKUP($B23, Products!$A$2:$E$63, 3, FALSE)</f>
        <v/>
      </c>
      <c r="D23" s="22">
        <f>VLOOKUP($B23, Products!$A$2:$E$63, 5, FALSE)</f>
        <v/>
      </c>
      <c r="E23" s="24">
        <f>ROUND(D23*(1-$F$6), 2)</f>
        <v/>
      </c>
      <c r="F23" s="21">
        <f>IF($B23=$F$7, "TOP", "")</f>
        <v/>
      </c>
    </row>
    <row r="24">
      <c r="A24" s="18">
        <f>VLOOKUP($B24, Products!$A$2:$E$63, 2, FALSE)</f>
        <v/>
      </c>
      <c r="B24" s="18" t="inlineStr">
        <is>
          <t>HW-2258</t>
        </is>
      </c>
      <c r="C24" s="18">
        <f>VLOOKUP($B24, Products!$A$2:$E$63, 3, FALSE)</f>
        <v/>
      </c>
      <c r="D24" s="19">
        <f>VLOOKUP($B24, Products!$A$2:$E$63, 5, FALSE)</f>
        <v/>
      </c>
      <c r="E24" s="20">
        <f>ROUND(D24*(1-$F$6), 2)</f>
        <v/>
      </c>
      <c r="F24" s="21">
        <f>IF($B24=$F$7, "TOP", "")</f>
        <v/>
      </c>
    </row>
    <row r="25">
      <c r="A25" s="2">
        <f>VLOOKUP($B25, Products!$A$2:$E$63, 2, FALSE)</f>
        <v/>
      </c>
      <c r="B25" s="2" t="inlineStr">
        <is>
          <t>HW-2259</t>
        </is>
      </c>
      <c r="C25" s="2">
        <f>VLOOKUP($B25, Products!$A$2:$E$63, 3, FALSE)</f>
        <v/>
      </c>
      <c r="D25" s="22">
        <f>VLOOKUP($B25, Products!$A$2:$E$63, 5, FALSE)</f>
        <v/>
      </c>
      <c r="E25" s="24">
        <f>ROUND(D25*(1-$F$6), 2)</f>
        <v/>
      </c>
      <c r="F25" s="21">
        <f>IF($B25=$F$7, "TOP", "")</f>
        <v/>
      </c>
    </row>
    <row r="26">
      <c r="A26" s="18">
        <f>VLOOKUP($B26, Products!$A$2:$E$63, 2, FALSE)</f>
        <v/>
      </c>
      <c r="B26" s="18" t="inlineStr">
        <is>
          <t>HW-2263</t>
        </is>
      </c>
      <c r="C26" s="18">
        <f>VLOOKUP($B26, Products!$A$2:$E$63, 3, FALSE)</f>
        <v/>
      </c>
      <c r="D26" s="19">
        <f>VLOOKUP($B26, Products!$A$2:$E$63, 5, FALSE)</f>
        <v/>
      </c>
      <c r="E26" s="20">
        <f>ROUND(D26*(1-$F$6), 2)</f>
        <v/>
      </c>
      <c r="F26" s="21">
        <f>IF($B26=$F$7, "TOP", "")</f>
        <v/>
      </c>
    </row>
    <row r="27">
      <c r="A27" s="2">
        <f>VLOOKUP($B27, Products!$A$2:$E$63, 2, FALSE)</f>
        <v/>
      </c>
      <c r="B27" s="2" t="inlineStr">
        <is>
          <t>HW-2270</t>
        </is>
      </c>
      <c r="C27" s="2">
        <f>VLOOKUP($B27, Products!$A$2:$E$63, 3, FALSE)</f>
        <v/>
      </c>
      <c r="D27" s="22">
        <f>VLOOKUP($B27, Products!$A$2:$E$63, 5, FALSE)</f>
        <v/>
      </c>
      <c r="E27" s="24">
        <f>ROUND(D27*(1-$F$6), 2)</f>
        <v/>
      </c>
      <c r="F27" s="21">
        <f>IF($B27=$F$7, "TOP", "")</f>
        <v/>
      </c>
    </row>
    <row r="28">
      <c r="A28" s="18">
        <f>VLOOKUP($B28, Products!$A$2:$E$63, 2, FALSE)</f>
        <v/>
      </c>
      <c r="B28" s="18" t="inlineStr">
        <is>
          <t>HW-2277</t>
        </is>
      </c>
      <c r="C28" s="18">
        <f>VLOOKUP($B28, Products!$A$2:$E$63, 3, FALSE)</f>
        <v/>
      </c>
      <c r="D28" s="19">
        <f>VLOOKUP($B28, Products!$A$2:$E$63, 5, FALSE)</f>
        <v/>
      </c>
      <c r="E28" s="20">
        <f>ROUND(D28*(1-$F$6), 2)</f>
        <v/>
      </c>
      <c r="F28" s="21">
        <f>IF($B28=$F$7, "TOP", "")</f>
        <v/>
      </c>
    </row>
    <row r="29">
      <c r="A29" s="2">
        <f>VLOOKUP($B29, Products!$A$2:$E$63, 2, FALSE)</f>
        <v/>
      </c>
      <c r="B29" s="2" t="inlineStr">
        <is>
          <t>HW-2278</t>
        </is>
      </c>
      <c r="C29" s="2">
        <f>VLOOKUP($B29, Products!$A$2:$E$63, 3, FALSE)</f>
        <v/>
      </c>
      <c r="D29" s="22">
        <f>VLOOKUP($B29, Products!$A$2:$E$63, 5, FALSE)</f>
        <v/>
      </c>
      <c r="E29" s="24">
        <f>ROUND(D29*(1-$F$6), 2)</f>
        <v/>
      </c>
      <c r="F29" s="21">
        <f>IF($B29=$F$7, "TOP", "")</f>
        <v/>
      </c>
    </row>
    <row r="30">
      <c r="A30" s="18">
        <f>VLOOKUP($B30, Products!$A$2:$E$63, 2, FALSE)</f>
        <v/>
      </c>
      <c r="B30" s="18" t="inlineStr">
        <is>
          <t>HW-2281</t>
        </is>
      </c>
      <c r="C30" s="18">
        <f>VLOOKUP($B30, Products!$A$2:$E$63, 3, FALSE)</f>
        <v/>
      </c>
      <c r="D30" s="19">
        <f>VLOOKUP($B30, Products!$A$2:$E$63, 5, FALSE)</f>
        <v/>
      </c>
      <c r="E30" s="20">
        <f>ROUND(D30*(1-$F$6), 2)</f>
        <v/>
      </c>
      <c r="F30" s="21">
        <f>IF($B30=$F$7, "TOP", "")</f>
        <v/>
      </c>
    </row>
    <row r="31">
      <c r="A31" s="2">
        <f>VLOOKUP($B31, Products!$A$2:$E$63, 2, FALSE)</f>
        <v/>
      </c>
      <c r="B31" s="2" t="inlineStr">
        <is>
          <t>HW-2284</t>
        </is>
      </c>
      <c r="C31" s="2">
        <f>VLOOKUP($B31, Products!$A$2:$E$63, 3, FALSE)</f>
        <v/>
      </c>
      <c r="D31" s="22">
        <f>VLOOKUP($B31, Products!$A$2:$E$63, 5, FALSE)</f>
        <v/>
      </c>
      <c r="E31" s="24">
        <f>ROUND(D31*(1-$F$6), 2)</f>
        <v/>
      </c>
      <c r="F31" s="21">
        <f>IF($B31=$F$7, "TOP", "")</f>
        <v/>
      </c>
    </row>
    <row r="32">
      <c r="A32" s="18">
        <f>VLOOKUP($B32, Products!$A$2:$E$63, 2, FALSE)</f>
        <v/>
      </c>
      <c r="B32" s="18" t="inlineStr">
        <is>
          <t>HW-2290</t>
        </is>
      </c>
      <c r="C32" s="18">
        <f>VLOOKUP($B32, Products!$A$2:$E$63, 3, FALSE)</f>
        <v/>
      </c>
      <c r="D32" s="19">
        <f>VLOOKUP($B32, Products!$A$2:$E$63, 5, FALSE)</f>
        <v/>
      </c>
      <c r="E32" s="20">
        <f>ROUND(D32*(1-$F$6), 2)</f>
        <v/>
      </c>
      <c r="F32" s="21">
        <f>IF($B32=$F$7, "TOP", "")</f>
        <v/>
      </c>
    </row>
    <row r="33">
      <c r="A33" s="2">
        <f>VLOOKUP($B33, Products!$A$2:$E$63, 2, FALSE)</f>
        <v/>
      </c>
      <c r="B33" s="2" t="inlineStr">
        <is>
          <t>HW-2295</t>
        </is>
      </c>
      <c r="C33" s="2">
        <f>VLOOKUP($B33, Products!$A$2:$E$63, 3, FALSE)</f>
        <v/>
      </c>
      <c r="D33" s="22">
        <f>VLOOKUP($B33, Products!$A$2:$E$63, 5, FALSE)</f>
        <v/>
      </c>
      <c r="E33" s="24">
        <f>ROUND(D33*(1-$F$6), 2)</f>
        <v/>
      </c>
      <c r="F33" s="21">
        <f>IF($B33=$F$7, "TOP", "")</f>
        <v/>
      </c>
    </row>
    <row r="34">
      <c r="A34" s="18">
        <f>VLOOKUP($B34, Products!$A$2:$E$63, 2, FALSE)</f>
        <v/>
      </c>
      <c r="B34" s="18" t="inlineStr">
        <is>
          <t>HW-2297</t>
        </is>
      </c>
      <c r="C34" s="18">
        <f>VLOOKUP($B34, Products!$A$2:$E$63, 3, FALSE)</f>
        <v/>
      </c>
      <c r="D34" s="19">
        <f>VLOOKUP($B34, Products!$A$2:$E$63, 5, FALSE)</f>
        <v/>
      </c>
      <c r="E34" s="20">
        <f>ROUND(D34*(1-$F$6), 2)</f>
        <v/>
      </c>
      <c r="F34" s="21">
        <f>IF($B34=$F$7, "TOP", "")</f>
        <v/>
      </c>
    </row>
    <row r="35">
      <c r="A35" s="2">
        <f>VLOOKUP($B35, Products!$A$2:$E$63, 2, FALSE)</f>
        <v/>
      </c>
      <c r="B35" s="2" t="inlineStr">
        <is>
          <t>HW-2299</t>
        </is>
      </c>
      <c r="C35" s="2">
        <f>VLOOKUP($B35, Products!$A$2:$E$63, 3, FALSE)</f>
        <v/>
      </c>
      <c r="D35" s="22">
        <f>VLOOKUP($B35, Products!$A$2:$E$63, 5, FALSE)</f>
        <v/>
      </c>
      <c r="E35" s="24">
        <f>ROUND(D35*(1-$F$6), 2)</f>
        <v/>
      </c>
      <c r="F35" s="21">
        <f>IF($B35=$F$7, "TOP", "")</f>
        <v/>
      </c>
    </row>
    <row r="36">
      <c r="A36" s="18">
        <f>VLOOKUP($B36, Products!$A$2:$E$63, 2, FALSE)</f>
        <v/>
      </c>
      <c r="B36" s="18" t="inlineStr">
        <is>
          <t>CS-3101</t>
        </is>
      </c>
      <c r="C36" s="18">
        <f>VLOOKUP($B36, Products!$A$2:$E$63, 3, FALSE)</f>
        <v/>
      </c>
      <c r="D36" s="19">
        <f>VLOOKUP($B36, Products!$A$2:$E$63, 5, FALSE)</f>
        <v/>
      </c>
      <c r="E36" s="20">
        <f>ROUND(D36*(1-$F$6), 2)</f>
        <v/>
      </c>
      <c r="F36" s="21">
        <f>IF($B36=$F$7, "TOP", "")</f>
        <v/>
      </c>
    </row>
    <row r="37">
      <c r="A37" s="2">
        <f>VLOOKUP($B37, Products!$A$2:$E$63, 2, FALSE)</f>
        <v/>
      </c>
      <c r="B37" s="2" t="inlineStr">
        <is>
          <t>CS-3108</t>
        </is>
      </c>
      <c r="C37" s="2">
        <f>VLOOKUP($B37, Products!$A$2:$E$63, 3, FALSE)</f>
        <v/>
      </c>
      <c r="D37" s="22">
        <f>VLOOKUP($B37, Products!$A$2:$E$63, 5, FALSE)</f>
        <v/>
      </c>
      <c r="E37" s="24">
        <f>ROUND(D37*(1-$F$6), 2)</f>
        <v/>
      </c>
      <c r="F37" s="21">
        <f>IF($B37=$F$7, "TOP", "")</f>
        <v/>
      </c>
    </row>
    <row r="38">
      <c r="A38" s="18">
        <f>VLOOKUP($B38, Products!$A$2:$E$63, 2, FALSE)</f>
        <v/>
      </c>
      <c r="B38" s="18" t="inlineStr">
        <is>
          <t>CS-3115</t>
        </is>
      </c>
      <c r="C38" s="18">
        <f>VLOOKUP($B38, Products!$A$2:$E$63, 3, FALSE)</f>
        <v/>
      </c>
      <c r="D38" s="19">
        <f>VLOOKUP($B38, Products!$A$2:$E$63, 5, FALSE)</f>
        <v/>
      </c>
      <c r="E38" s="20">
        <f>ROUND(D38*(1-$F$6), 2)</f>
        <v/>
      </c>
      <c r="F38" s="21">
        <f>IF($B38=$F$7, "TOP", "")</f>
        <v/>
      </c>
    </row>
    <row r="39">
      <c r="A39" s="2">
        <f>VLOOKUP($B39, Products!$A$2:$E$63, 2, FALSE)</f>
        <v/>
      </c>
      <c r="B39" s="2" t="inlineStr">
        <is>
          <t>CS-3122</t>
        </is>
      </c>
      <c r="C39" s="2">
        <f>VLOOKUP($B39, Products!$A$2:$E$63, 3, FALSE)</f>
        <v/>
      </c>
      <c r="D39" s="22">
        <f>VLOOKUP($B39, Products!$A$2:$E$63, 5, FALSE)</f>
        <v/>
      </c>
      <c r="E39" s="24">
        <f>ROUND(D39*(1-$F$6), 2)</f>
        <v/>
      </c>
      <c r="F39" s="21">
        <f>IF($B39=$F$7, "TOP", "")</f>
        <v/>
      </c>
    </row>
    <row r="40">
      <c r="A40" s="18">
        <f>VLOOKUP($B40, Products!$A$2:$E$63, 2, FALSE)</f>
        <v/>
      </c>
      <c r="B40" s="18" t="inlineStr">
        <is>
          <t>CS-3129</t>
        </is>
      </c>
      <c r="C40" s="18">
        <f>VLOOKUP($B40, Products!$A$2:$E$63, 3, FALSE)</f>
        <v/>
      </c>
      <c r="D40" s="19">
        <f>VLOOKUP($B40, Products!$A$2:$E$63, 5, FALSE)</f>
        <v/>
      </c>
      <c r="E40" s="20">
        <f>ROUND(D40*(1-$F$6), 2)</f>
        <v/>
      </c>
      <c r="F40" s="21">
        <f>IF($B40=$F$7, "TOP", "")</f>
        <v/>
      </c>
    </row>
    <row r="41">
      <c r="A41" s="2">
        <f>VLOOKUP($B41, Products!$A$2:$E$63, 2, FALSE)</f>
        <v/>
      </c>
      <c r="B41" s="2" t="inlineStr">
        <is>
          <t>CS-3136</t>
        </is>
      </c>
      <c r="C41" s="2">
        <f>VLOOKUP($B41, Products!$A$2:$E$63, 3, FALSE)</f>
        <v/>
      </c>
      <c r="D41" s="22">
        <f>VLOOKUP($B41, Products!$A$2:$E$63, 5, FALSE)</f>
        <v/>
      </c>
      <c r="E41" s="24">
        <f>ROUND(D41*(1-$F$6), 2)</f>
        <v/>
      </c>
      <c r="F41" s="21">
        <f>IF($B41=$F$7, "TOP", "")</f>
        <v/>
      </c>
    </row>
    <row r="42">
      <c r="A42" s="18">
        <f>VLOOKUP($B42, Products!$A$2:$E$63, 2, FALSE)</f>
        <v/>
      </c>
      <c r="B42" s="18" t="inlineStr">
        <is>
          <t>CS-3143</t>
        </is>
      </c>
      <c r="C42" s="18">
        <f>VLOOKUP($B42, Products!$A$2:$E$63, 3, FALSE)</f>
        <v/>
      </c>
      <c r="D42" s="19">
        <f>VLOOKUP($B42, Products!$A$2:$E$63, 5, FALSE)</f>
        <v/>
      </c>
      <c r="E42" s="20">
        <f>ROUND(D42*(1-$F$6), 2)</f>
        <v/>
      </c>
      <c r="F42" s="21">
        <f>IF($B42=$F$7, "TOP", "")</f>
        <v/>
      </c>
    </row>
    <row r="43">
      <c r="A43" s="2">
        <f>VLOOKUP($B43, Products!$A$2:$E$63, 2, FALSE)</f>
        <v/>
      </c>
      <c r="B43" s="2" t="inlineStr">
        <is>
          <t>CS-3150</t>
        </is>
      </c>
      <c r="C43" s="2">
        <f>VLOOKUP($B43, Products!$A$2:$E$63, 3, FALSE)</f>
        <v/>
      </c>
      <c r="D43" s="22">
        <f>VLOOKUP($B43, Products!$A$2:$E$63, 5, FALSE)</f>
        <v/>
      </c>
      <c r="E43" s="24">
        <f>ROUND(D43*(1-$F$6), 2)</f>
        <v/>
      </c>
      <c r="F43" s="21">
        <f>IF($B43=$F$7, "TOP", "")</f>
        <v/>
      </c>
    </row>
    <row r="44">
      <c r="A44" s="18">
        <f>VLOOKUP($B44, Products!$A$2:$E$63, 2, FALSE)</f>
        <v/>
      </c>
      <c r="B44" s="18" t="inlineStr">
        <is>
          <t>CS-3157</t>
        </is>
      </c>
      <c r="C44" s="18">
        <f>VLOOKUP($B44, Products!$A$2:$E$63, 3, FALSE)</f>
        <v/>
      </c>
      <c r="D44" s="19">
        <f>VLOOKUP($B44, Products!$A$2:$E$63, 5, FALSE)</f>
        <v/>
      </c>
      <c r="E44" s="20">
        <f>ROUND(D44*(1-$F$6), 2)</f>
        <v/>
      </c>
      <c r="F44" s="21">
        <f>IF($B44=$F$7, "TOP", "")</f>
        <v/>
      </c>
    </row>
    <row r="45">
      <c r="A45" s="2">
        <f>VLOOKUP($B45, Products!$A$2:$E$63, 2, FALSE)</f>
        <v/>
      </c>
      <c r="B45" s="2" t="inlineStr">
        <is>
          <t>CS-3164</t>
        </is>
      </c>
      <c r="C45" s="2">
        <f>VLOOKUP($B45, Products!$A$2:$E$63, 3, FALSE)</f>
        <v/>
      </c>
      <c r="D45" s="22">
        <f>VLOOKUP($B45, Products!$A$2:$E$63, 5, FALSE)</f>
        <v/>
      </c>
      <c r="E45" s="24">
        <f>ROUND(D45*(1-$F$6), 2)</f>
        <v/>
      </c>
      <c r="F45" s="21">
        <f>IF($B45=$F$7, "TOP", "")</f>
        <v/>
      </c>
    </row>
    <row r="46">
      <c r="A46" s="18">
        <f>VLOOKUP($B46, Products!$A$2:$E$63, 2, FALSE)</f>
        <v/>
      </c>
      <c r="B46" s="18" t="inlineStr">
        <is>
          <t>CS-3171</t>
        </is>
      </c>
      <c r="C46" s="18">
        <f>VLOOKUP($B46, Products!$A$2:$E$63, 3, FALSE)</f>
        <v/>
      </c>
      <c r="D46" s="19">
        <f>VLOOKUP($B46, Products!$A$2:$E$63, 5, FALSE)</f>
        <v/>
      </c>
      <c r="E46" s="20">
        <f>ROUND(D46*(1-$F$6), 2)</f>
        <v/>
      </c>
      <c r="F46" s="21">
        <f>IF($B46=$F$7, "TOP", "")</f>
        <v/>
      </c>
    </row>
    <row r="47">
      <c r="A47" s="2">
        <f>VLOOKUP($B47, Products!$A$2:$E$63, 2, FALSE)</f>
        <v/>
      </c>
      <c r="B47" s="2" t="inlineStr">
        <is>
          <t>CS-3178</t>
        </is>
      </c>
      <c r="C47" s="2">
        <f>VLOOKUP($B47, Products!$A$2:$E$63, 3, FALSE)</f>
        <v/>
      </c>
      <c r="D47" s="22">
        <f>VLOOKUP($B47, Products!$A$2:$E$63, 5, FALSE)</f>
        <v/>
      </c>
      <c r="E47" s="24">
        <f>ROUND(D47*(1-$F$6), 2)</f>
        <v/>
      </c>
      <c r="F47" s="21">
        <f>IF($B47=$F$7, "TOP", "")</f>
        <v/>
      </c>
    </row>
    <row r="48">
      <c r="A48" s="18">
        <f>VLOOKUP($B48, Products!$A$2:$E$63, 2, FALSE)</f>
        <v/>
      </c>
      <c r="B48" s="18" t="inlineStr">
        <is>
          <t>CS-3185</t>
        </is>
      </c>
      <c r="C48" s="18">
        <f>VLOOKUP($B48, Products!$A$2:$E$63, 3, FALSE)</f>
        <v/>
      </c>
      <c r="D48" s="19">
        <f>VLOOKUP($B48, Products!$A$2:$E$63, 5, FALSE)</f>
        <v/>
      </c>
      <c r="E48" s="20">
        <f>ROUND(D48*(1-$F$6), 2)</f>
        <v/>
      </c>
      <c r="F48" s="21">
        <f>IF($B48=$F$7, "TOP", "")</f>
        <v/>
      </c>
    </row>
    <row r="49">
      <c r="A49" s="2">
        <f>VLOOKUP($B49, Products!$A$2:$E$63, 2, FALSE)</f>
        <v/>
      </c>
      <c r="B49" s="2" t="inlineStr">
        <is>
          <t>CS-3192</t>
        </is>
      </c>
      <c r="C49" s="2">
        <f>VLOOKUP($B49, Products!$A$2:$E$63, 3, FALSE)</f>
        <v/>
      </c>
      <c r="D49" s="22">
        <f>VLOOKUP($B49, Products!$A$2:$E$63, 5, FALSE)</f>
        <v/>
      </c>
      <c r="E49" s="24">
        <f>ROUND(D49*(1-$F$6), 2)</f>
        <v/>
      </c>
      <c r="F49" s="21">
        <f>IF($B49=$F$7, "TOP", "")</f>
        <v/>
      </c>
    </row>
    <row r="50">
      <c r="A50" s="18">
        <f>VLOOKUP($B50, Products!$A$2:$E$63, 2, FALSE)</f>
        <v/>
      </c>
      <c r="B50" s="18" t="inlineStr">
        <is>
          <t>CS-3199</t>
        </is>
      </c>
      <c r="C50" s="18">
        <f>VLOOKUP($B50, Products!$A$2:$E$63, 3, FALSE)</f>
        <v/>
      </c>
      <c r="D50" s="19">
        <f>VLOOKUP($B50, Products!$A$2:$E$63, 5, FALSE)</f>
        <v/>
      </c>
      <c r="E50" s="20">
        <f>ROUND(D50*(1-$F$6), 2)</f>
        <v/>
      </c>
      <c r="F50" s="21">
        <f>IF($B50=$F$7, "TOP", "")</f>
        <v/>
      </c>
    </row>
    <row r="51">
      <c r="A51" s="2">
        <f>VLOOKUP($B51, Products!$A$2:$E$63, 2, FALSE)</f>
        <v/>
      </c>
      <c r="B51" s="2" t="inlineStr">
        <is>
          <t>CS-3206</t>
        </is>
      </c>
      <c r="C51" s="2">
        <f>VLOOKUP($B51, Products!$A$2:$E$63, 3, FALSE)</f>
        <v/>
      </c>
      <c r="D51" s="22">
        <f>VLOOKUP($B51, Products!$A$2:$E$63, 5, FALSE)</f>
        <v/>
      </c>
      <c r="E51" s="24">
        <f>ROUND(D51*(1-$F$6), 2)</f>
        <v/>
      </c>
      <c r="F51" s="21">
        <f>IF($B51=$F$7, "TOP", "")</f>
        <v/>
      </c>
    </row>
    <row r="52">
      <c r="A52" s="18">
        <f>VLOOKUP($B52, Products!$A$2:$E$63, 2, FALSE)</f>
        <v/>
      </c>
      <c r="B52" s="18" t="inlineStr">
        <is>
          <t>CS-3213</t>
        </is>
      </c>
      <c r="C52" s="18">
        <f>VLOOKUP($B52, Products!$A$2:$E$63, 3, FALSE)</f>
        <v/>
      </c>
      <c r="D52" s="19">
        <f>VLOOKUP($B52, Products!$A$2:$E$63, 5, FALSE)</f>
        <v/>
      </c>
      <c r="E52" s="20">
        <f>ROUND(D52*(1-$F$6), 2)</f>
        <v/>
      </c>
      <c r="F52" s="21">
        <f>IF($B52=$F$7, "TOP", "")</f>
        <v/>
      </c>
    </row>
    <row r="53">
      <c r="A53" s="2">
        <f>VLOOKUP($B53, Products!$A$2:$E$63, 2, FALSE)</f>
        <v/>
      </c>
      <c r="B53" s="2" t="inlineStr">
        <is>
          <t>CS-3220</t>
        </is>
      </c>
      <c r="C53" s="2">
        <f>VLOOKUP($B53, Products!$A$2:$E$63, 3, FALSE)</f>
        <v/>
      </c>
      <c r="D53" s="22">
        <f>VLOOKUP($B53, Products!$A$2:$E$63, 5, FALSE)</f>
        <v/>
      </c>
      <c r="E53" s="24">
        <f>ROUND(D53*(1-$F$6), 2)</f>
        <v/>
      </c>
      <c r="F53" s="21">
        <f>IF($B53=$F$7, "TOP", "")</f>
        <v/>
      </c>
    </row>
    <row r="54">
      <c r="A54" s="18">
        <f>VLOOKUP($B54, Products!$A$2:$E$63, 2, FALSE)</f>
        <v/>
      </c>
      <c r="B54" s="18" t="inlineStr">
        <is>
          <t>CS-3227</t>
        </is>
      </c>
      <c r="C54" s="18">
        <f>VLOOKUP($B54, Products!$A$2:$E$63, 3, FALSE)</f>
        <v/>
      </c>
      <c r="D54" s="19">
        <f>VLOOKUP($B54, Products!$A$2:$E$63, 5, FALSE)</f>
        <v/>
      </c>
      <c r="E54" s="20">
        <f>ROUND(D54*(1-$F$6), 2)</f>
        <v/>
      </c>
      <c r="F54" s="21">
        <f>IF($B54=$F$7, "TOP", "")</f>
        <v/>
      </c>
    </row>
    <row r="55">
      <c r="A55" s="2">
        <f>VLOOKUP($B55, Products!$A$2:$E$63, 2, FALSE)</f>
        <v/>
      </c>
      <c r="B55" s="2" t="inlineStr">
        <is>
          <t>CS-3234</t>
        </is>
      </c>
      <c r="C55" s="2">
        <f>VLOOKUP($B55, Products!$A$2:$E$63, 3, FALSE)</f>
        <v/>
      </c>
      <c r="D55" s="22">
        <f>VLOOKUP($B55, Products!$A$2:$E$63, 5, FALSE)</f>
        <v/>
      </c>
      <c r="E55" s="24">
        <f>ROUND(D55*(1-$F$6), 2)</f>
        <v/>
      </c>
      <c r="F55" s="21">
        <f>IF($B55=$F$7, "TOP", "")</f>
        <v/>
      </c>
    </row>
    <row r="56">
      <c r="A56" s="18">
        <f>VLOOKUP($B56, Products!$A$2:$E$63, 2, FALSE)</f>
        <v/>
      </c>
      <c r="B56" s="18" t="inlineStr">
        <is>
          <t>CS-3241</t>
        </is>
      </c>
      <c r="C56" s="18">
        <f>VLOOKUP($B56, Products!$A$2:$E$63, 3, FALSE)</f>
        <v/>
      </c>
      <c r="D56" s="19">
        <f>VLOOKUP($B56, Products!$A$2:$E$63, 5, FALSE)</f>
        <v/>
      </c>
      <c r="E56" s="20">
        <f>ROUND(D56*(1-$F$6), 2)</f>
        <v/>
      </c>
      <c r="F56" s="21">
        <f>IF($B56=$F$7, "TOP", "")</f>
        <v/>
      </c>
    </row>
    <row r="57">
      <c r="A57" s="2">
        <f>VLOOKUP($B57, Products!$A$2:$E$63, 2, FALSE)</f>
        <v/>
      </c>
      <c r="B57" s="2" t="inlineStr">
        <is>
          <t>CS-3248</t>
        </is>
      </c>
      <c r="C57" s="2">
        <f>VLOOKUP($B57, Products!$A$2:$E$63, 3, FALSE)</f>
        <v/>
      </c>
      <c r="D57" s="22">
        <f>VLOOKUP($B57, Products!$A$2:$E$63, 5, FALSE)</f>
        <v/>
      </c>
      <c r="E57" s="24">
        <f>ROUND(D57*(1-$F$6), 2)</f>
        <v/>
      </c>
      <c r="F57" s="21">
        <f>IF($B57=$F$7, "TOP", "")</f>
        <v/>
      </c>
    </row>
    <row r="58">
      <c r="A58" s="18">
        <f>VLOOKUP($B58, Products!$A$2:$E$63, 2, FALSE)</f>
        <v/>
      </c>
      <c r="B58" s="18" t="inlineStr">
        <is>
          <t>CS-3255</t>
        </is>
      </c>
      <c r="C58" s="18">
        <f>VLOOKUP($B58, Products!$A$2:$E$63, 3, FALSE)</f>
        <v/>
      </c>
      <c r="D58" s="19">
        <f>VLOOKUP($B58, Products!$A$2:$E$63, 5, FALSE)</f>
        <v/>
      </c>
      <c r="E58" s="20">
        <f>ROUND(D58*(1-$F$6), 2)</f>
        <v/>
      </c>
      <c r="F58" s="21">
        <f>IF($B58=$F$7, "TOP", "")</f>
        <v/>
      </c>
    </row>
    <row r="59">
      <c r="A59" s="2">
        <f>VLOOKUP($B59, Products!$A$2:$E$63, 2, FALSE)</f>
        <v/>
      </c>
      <c r="B59" s="2" t="inlineStr">
        <is>
          <t>CS-3262</t>
        </is>
      </c>
      <c r="C59" s="2">
        <f>VLOOKUP($B59, Products!$A$2:$E$63, 3, FALSE)</f>
        <v/>
      </c>
      <c r="D59" s="22">
        <f>VLOOKUP($B59, Products!$A$2:$E$63, 5, FALSE)</f>
        <v/>
      </c>
      <c r="E59" s="24">
        <f>ROUND(D59*(1-$F$6), 2)</f>
        <v/>
      </c>
      <c r="F59" s="21">
        <f>IF($B59=$F$7, "TOP", "")</f>
        <v/>
      </c>
    </row>
    <row r="60">
      <c r="A60" s="18">
        <f>VLOOKUP($B60, Products!$A$2:$E$63, 2, FALSE)</f>
        <v/>
      </c>
      <c r="B60" s="18" t="inlineStr">
        <is>
          <t>SV-4102</t>
        </is>
      </c>
      <c r="C60" s="18">
        <f>VLOOKUP($B60, Products!$A$2:$E$63, 3, FALSE)</f>
        <v/>
      </c>
      <c r="D60" s="19">
        <f>VLOOKUP($B60, Products!$A$2:$E$63, 5, FALSE)</f>
        <v/>
      </c>
      <c r="E60" s="20">
        <f>ROUND(D60*(1-$F$6), 2)</f>
        <v/>
      </c>
      <c r="F60" s="21">
        <f>IF($B60=$F$7, "TOP", "")</f>
        <v/>
      </c>
    </row>
    <row r="61">
      <c r="A61" s="2">
        <f>VLOOKUP($B61, Products!$A$2:$E$63, 2, FALSE)</f>
        <v/>
      </c>
      <c r="B61" s="2" t="inlineStr">
        <is>
          <t>SV-4107</t>
        </is>
      </c>
      <c r="C61" s="2">
        <f>VLOOKUP($B61, Products!$A$2:$E$63, 3, FALSE)</f>
        <v/>
      </c>
      <c r="D61" s="22">
        <f>VLOOKUP($B61, Products!$A$2:$E$63, 5, FALSE)</f>
        <v/>
      </c>
      <c r="E61" s="24">
        <f>ROUND(D61*(1-$F$6), 2)</f>
        <v/>
      </c>
      <c r="F61" s="21">
        <f>IF($B61=$F$7, "TOP", "")</f>
        <v/>
      </c>
    </row>
    <row r="62">
      <c r="A62" s="18">
        <f>VLOOKUP($B62, Products!$A$2:$E$63, 2, FALSE)</f>
        <v/>
      </c>
      <c r="B62" s="18" t="inlineStr">
        <is>
          <t>SV-4112</t>
        </is>
      </c>
      <c r="C62" s="18">
        <f>VLOOKUP($B62, Products!$A$2:$E$63, 3, FALSE)</f>
        <v/>
      </c>
      <c r="D62" s="19">
        <f>VLOOKUP($B62, Products!$A$2:$E$63, 5, FALSE)</f>
        <v/>
      </c>
      <c r="E62" s="20">
        <f>ROUND(D62*(1-$F$6), 2)</f>
        <v/>
      </c>
      <c r="F62" s="21">
        <f>IF($B62=$F$7, "TOP", "")</f>
        <v/>
      </c>
    </row>
    <row r="63">
      <c r="A63" s="2">
        <f>VLOOKUP($B63, Products!$A$2:$E$63, 2, FALSE)</f>
        <v/>
      </c>
      <c r="B63" s="2" t="inlineStr">
        <is>
          <t>SV-4117</t>
        </is>
      </c>
      <c r="C63" s="2">
        <f>VLOOKUP($B63, Products!$A$2:$E$63, 3, FALSE)</f>
        <v/>
      </c>
      <c r="D63" s="22">
        <f>VLOOKUP($B63, Products!$A$2:$E$63, 5, FALSE)</f>
        <v/>
      </c>
      <c r="E63" s="24">
        <f>ROUND(D63*(1-$F$6), 2)</f>
        <v/>
      </c>
      <c r="F63" s="21">
        <f>IF($B63=$F$7, "TOP", "")</f>
        <v/>
      </c>
    </row>
    <row r="64">
      <c r="A64" s="18">
        <f>VLOOKUP($B64, Products!$A$2:$E$63, 2, FALSE)</f>
        <v/>
      </c>
      <c r="B64" s="18" t="inlineStr">
        <is>
          <t>SV-4122</t>
        </is>
      </c>
      <c r="C64" s="18">
        <f>VLOOKUP($B64, Products!$A$2:$E$63, 3, FALSE)</f>
        <v/>
      </c>
      <c r="D64" s="19">
        <f>VLOOKUP($B64, Products!$A$2:$E$63, 5, FALSE)</f>
        <v/>
      </c>
      <c r="E64" s="20">
        <f>ROUND(D64*(1-$F$6), 2)</f>
        <v/>
      </c>
      <c r="F64" s="21">
        <f>IF($B64=$F$7, "TOP", "")</f>
        <v/>
      </c>
    </row>
    <row r="65">
      <c r="A65" s="2">
        <f>VLOOKUP($B65, Products!$A$2:$E$63, 2, FALSE)</f>
        <v/>
      </c>
      <c r="B65" s="2" t="inlineStr">
        <is>
          <t>SV-4127</t>
        </is>
      </c>
      <c r="C65" s="2">
        <f>VLOOKUP($B65, Products!$A$2:$E$63, 3, FALSE)</f>
        <v/>
      </c>
      <c r="D65" s="22">
        <f>VLOOKUP($B65, Products!$A$2:$E$63, 5, FALSE)</f>
        <v/>
      </c>
      <c r="E65" s="24">
        <f>ROUND(D65*(1-$F$6), 2)</f>
        <v/>
      </c>
      <c r="F65" s="21">
        <f>IF($B65=$F$7, "TOP", "")</f>
        <v/>
      </c>
    </row>
    <row r="66">
      <c r="A66" s="18">
        <f>VLOOKUP($B66, Products!$A$2:$E$63, 2, FALSE)</f>
        <v/>
      </c>
      <c r="B66" s="18" t="inlineStr">
        <is>
          <t>SV-4132</t>
        </is>
      </c>
      <c r="C66" s="18">
        <f>VLOOKUP($B66, Products!$A$2:$E$63, 3, FALSE)</f>
        <v/>
      </c>
      <c r="D66" s="19">
        <f>VLOOKUP($B66, Products!$A$2:$E$63, 5, FALSE)</f>
        <v/>
      </c>
      <c r="E66" s="20">
        <f>ROUND(D66*(1-$F$6), 2)</f>
        <v/>
      </c>
      <c r="F66" s="21">
        <f>IF($B66=$F$7, "TOP", "")</f>
        <v/>
      </c>
    </row>
    <row r="67">
      <c r="A67" s="2">
        <f>VLOOKUP($B67, Products!$A$2:$E$63, 2, FALSE)</f>
        <v/>
      </c>
      <c r="B67" s="2" t="inlineStr">
        <is>
          <t>SV-4137</t>
        </is>
      </c>
      <c r="C67" s="2">
        <f>VLOOKUP($B67, Products!$A$2:$E$63, 3, FALSE)</f>
        <v/>
      </c>
      <c r="D67" s="22">
        <f>VLOOKUP($B67, Products!$A$2:$E$63, 5, FALSE)</f>
        <v/>
      </c>
      <c r="E67" s="24">
        <f>ROUND(D67*(1-$F$6), 2)</f>
        <v/>
      </c>
      <c r="F67" s="21">
        <f>IF($B67=$F$7, "TOP", "")</f>
        <v/>
      </c>
    </row>
    <row r="68">
      <c r="A68" s="18">
        <f>VLOOKUP($B68, Products!$A$2:$E$63, 2, FALSE)</f>
        <v/>
      </c>
      <c r="B68" s="18" t="inlineStr">
        <is>
          <t>SV-4142</t>
        </is>
      </c>
      <c r="C68" s="18">
        <f>VLOOKUP($B68, Products!$A$2:$E$63, 3, FALSE)</f>
        <v/>
      </c>
      <c r="D68" s="19">
        <f>VLOOKUP($B68, Products!$A$2:$E$63, 5, FALSE)</f>
        <v/>
      </c>
      <c r="E68" s="20">
        <f>ROUND(D68*(1-$F$6), 2)</f>
        <v/>
      </c>
      <c r="F68" s="21">
        <f>IF($B68=$F$7, "TOP", "")</f>
        <v/>
      </c>
    </row>
    <row r="69">
      <c r="A69" s="2">
        <f>VLOOKUP($B69, Products!$A$2:$E$63, 2, FALSE)</f>
        <v/>
      </c>
      <c r="B69" s="2" t="inlineStr">
        <is>
          <t>SV-4147</t>
        </is>
      </c>
      <c r="C69" s="2">
        <f>VLOOKUP($B69, Products!$A$2:$E$63, 3, FALSE)</f>
        <v/>
      </c>
      <c r="D69" s="22">
        <f>VLOOKUP($B69, Products!$A$2:$E$63, 5, FALSE)</f>
        <v/>
      </c>
      <c r="E69" s="24">
        <f>ROUND(D69*(1-$F$6), 2)</f>
        <v/>
      </c>
      <c r="F69" s="21">
        <f>IF($B69=$F$7, "TOP", "")</f>
        <v/>
      </c>
    </row>
    <row r="70">
      <c r="A70" s="18">
        <f>VLOOKUP($B70, Products!$A$2:$E$63, 2, FALSE)</f>
        <v/>
      </c>
      <c r="B70" s="18" t="inlineStr">
        <is>
          <t>SV-4152</t>
        </is>
      </c>
      <c r="C70" s="18">
        <f>VLOOKUP($B70, Products!$A$2:$E$63, 3, FALSE)</f>
        <v/>
      </c>
      <c r="D70" s="19">
        <f>VLOOKUP($B70, Products!$A$2:$E$63, 5, FALSE)</f>
        <v/>
      </c>
      <c r="E70" s="20">
        <f>ROUND(D70*(1-$F$6), 2)</f>
        <v/>
      </c>
      <c r="F70" s="21">
        <f>IF($B70=$F$7, "TOP", "")</f>
        <v/>
      </c>
    </row>
    <row r="71">
      <c r="A71" s="2">
        <f>VLOOKUP($B71, Products!$A$2:$E$63, 2, FALSE)</f>
        <v/>
      </c>
      <c r="B71" s="2" t="inlineStr">
        <is>
          <t>SV-4157</t>
        </is>
      </c>
      <c r="C71" s="2">
        <f>VLOOKUP($B71, Products!$A$2:$E$63, 3, FALSE)</f>
        <v/>
      </c>
      <c r="D71" s="22">
        <f>VLOOKUP($B71, Products!$A$2:$E$63, 5, FALSE)</f>
        <v/>
      </c>
      <c r="E71" s="24">
        <f>ROUND(D71*(1-$F$6), 2)</f>
        <v/>
      </c>
      <c r="F71" s="21">
        <f>IF($B71=$F$7, "TOP", "")</f>
        <v/>
      </c>
    </row>
    <row r="72">
      <c r="A72" s="18">
        <f>VLOOKUP($B72, Products!$A$2:$E$63, 2, FALSE)</f>
        <v/>
      </c>
      <c r="B72" s="18" t="inlineStr">
        <is>
          <t>SV-4162</t>
        </is>
      </c>
      <c r="C72" s="18">
        <f>VLOOKUP($B72, Products!$A$2:$E$63, 3, FALSE)</f>
        <v/>
      </c>
      <c r="D72" s="19">
        <f>VLOOKUP($B72, Products!$A$2:$E$63, 5, FALSE)</f>
        <v/>
      </c>
      <c r="E72" s="20">
        <f>ROUND(D72*(1-$F$6), 2)</f>
        <v/>
      </c>
      <c r="F72" s="21">
        <f>IF($B72=$F$7, "TOP", "")</f>
        <v/>
      </c>
    </row>
    <row r="73">
      <c r="A73" s="2">
        <f>VLOOKUP($B73, Products!$A$2:$E$63, 2, FALSE)</f>
        <v/>
      </c>
      <c r="B73" s="2" t="inlineStr">
        <is>
          <t>SV-4167</t>
        </is>
      </c>
      <c r="C73" s="2">
        <f>VLOOKUP($B73, Products!$A$2:$E$63, 3, FALSE)</f>
        <v/>
      </c>
      <c r="D73" s="22">
        <f>VLOOKUP($B73, Products!$A$2:$E$63, 5, FALSE)</f>
        <v/>
      </c>
      <c r="E73" s="24">
        <f>ROUND(D73*(1-$F$6), 2)</f>
        <v/>
      </c>
      <c r="F73" s="21">
        <f>IF($B73=$F$7, "TOP", "")</f>
        <v/>
      </c>
    </row>
    <row r="75">
      <c r="A75" s="14" t="inlineStr">
        <is>
          <t>Prices valid until</t>
        </is>
      </c>
      <c r="B75" s="8" t="inlineStr">
        <is>
          <t>@valid_until</t>
        </is>
      </c>
      <c r="C75" s="28" t="inlineStr">
        <is>
          <t>Questions? Contact</t>
        </is>
      </c>
      <c r="D75" s="8" t="inlineStr">
        <is>
          <t>@account_manager</t>
        </is>
      </c>
    </row>
    <row r="77">
      <c r="A77" s="29" t="inlineStr">
        <is>
          <t>Built with the free MailMergic workbook · guide: https://mailmergic.com/blog/customer-pricing-sheets</t>
        </is>
      </c>
    </row>
  </sheetData>
  <mergeCells count="3">
    <mergeCell ref="B4:E4"/>
    <mergeCell ref="A1:J1"/>
    <mergeCell ref="A2:J2"/>
  </mergeCells>
  <conditionalFormatting sqref="F12:F73">
    <cfRule type="cellIs" priority="1" operator="equal" dxfId="0">
      <formula>"TOP"</formula>
    </cfRule>
  </conditionalFormatting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tabColor rgb="0094A3B8"/>
    <outlinePr summaryBelow="1" summaryRight="1"/>
    <pageSetUpPr/>
  </sheetPr>
  <dimension ref="A1:F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8" customWidth="1" min="4" max="4"/>
    <col width="12" customWidth="1" min="5" max="5"/>
    <col width="7" customWidth="1" min="6" max="6"/>
  </cols>
  <sheetData>
    <row r="1" ht="22" customHeight="1">
      <c r="A1" s="1" t="inlineStr">
        <is>
          <t>sku</t>
        </is>
      </c>
      <c r="B1" s="1" t="inlineStr">
        <is>
          <t>product_name</t>
        </is>
      </c>
      <c r="C1" s="1" t="inlineStr">
        <is>
          <t>category</t>
        </is>
      </c>
      <c r="D1" s="1" t="inlineStr">
        <is>
          <t>unit</t>
        </is>
      </c>
      <c r="E1" s="1" t="inlineStr">
        <is>
          <t>list_price</t>
        </is>
      </c>
      <c r="F1" s="1" t="inlineStr">
        <is>
          <t>moq</t>
        </is>
      </c>
    </row>
    <row r="2">
      <c r="A2" s="30" t="inlineStr">
        <is>
          <t>HW-2201</t>
        </is>
      </c>
      <c r="B2" s="30" t="inlineStr">
        <is>
          <t>Mounting Bracket M8</t>
        </is>
      </c>
      <c r="C2" s="30" t="inlineStr">
        <is>
          <t>Hardware</t>
        </is>
      </c>
      <c r="D2" s="30" t="inlineStr">
        <is>
          <t>pc</t>
        </is>
      </c>
      <c r="E2" s="22" t="n">
        <v>24.9</v>
      </c>
      <c r="F2" s="23" t="n">
        <v>5</v>
      </c>
    </row>
    <row r="3">
      <c r="A3" s="30" t="inlineStr">
        <is>
          <t>HW-2204</t>
        </is>
      </c>
      <c r="B3" s="30" t="inlineStr">
        <is>
          <t>Mounting Bracket M12</t>
        </is>
      </c>
      <c r="C3" s="30" t="inlineStr">
        <is>
          <t>Hardware</t>
        </is>
      </c>
      <c r="D3" s="30" t="inlineStr">
        <is>
          <t>pc</t>
        </is>
      </c>
      <c r="E3" s="22" t="n">
        <v>39.5</v>
      </c>
      <c r="F3" s="23" t="n">
        <v>2</v>
      </c>
    </row>
    <row r="4">
      <c r="A4" s="30" t="inlineStr">
        <is>
          <t>HW-2210</t>
        </is>
      </c>
      <c r="B4" s="30" t="inlineStr">
        <is>
          <t>Linear Rail 600 mm</t>
        </is>
      </c>
      <c r="C4" s="30" t="inlineStr">
        <is>
          <t>Hardware</t>
        </is>
      </c>
      <c r="D4" s="30" t="inlineStr">
        <is>
          <t>pc</t>
        </is>
      </c>
      <c r="E4" s="22" t="n">
        <v>118</v>
      </c>
      <c r="F4" s="23" t="n">
        <v>1</v>
      </c>
    </row>
    <row r="5">
      <c r="A5" s="30" t="inlineStr">
        <is>
          <t>HW-2211</t>
        </is>
      </c>
      <c r="B5" s="30" t="inlineStr">
        <is>
          <t>Linear Rail 900 mm</t>
        </is>
      </c>
      <c r="C5" s="30" t="inlineStr">
        <is>
          <t>Hardware</t>
        </is>
      </c>
      <c r="D5" s="30" t="inlineStr">
        <is>
          <t>pc</t>
        </is>
      </c>
      <c r="E5" s="22" t="n">
        <v>164</v>
      </c>
      <c r="F5" s="23" t="n">
        <v>1</v>
      </c>
    </row>
    <row r="6">
      <c r="A6" s="30" t="inlineStr">
        <is>
          <t>HW-2218</t>
        </is>
      </c>
      <c r="B6" s="30" t="inlineStr">
        <is>
          <t>Drive Belt B-Series</t>
        </is>
      </c>
      <c r="C6" s="30" t="inlineStr">
        <is>
          <t>Hardware</t>
        </is>
      </c>
      <c r="D6" s="30" t="inlineStr">
        <is>
          <t>pc</t>
        </is>
      </c>
      <c r="E6" s="22" t="n">
        <v>31.2</v>
      </c>
      <c r="F6" s="23" t="n">
        <v>5</v>
      </c>
    </row>
    <row r="7">
      <c r="A7" s="30" t="inlineStr">
        <is>
          <t>HW-2223</t>
        </is>
      </c>
      <c r="B7" s="30" t="inlineStr">
        <is>
          <t>Idler Pulley 40</t>
        </is>
      </c>
      <c r="C7" s="30" t="inlineStr">
        <is>
          <t>Hardware</t>
        </is>
      </c>
      <c r="D7" s="30" t="inlineStr">
        <is>
          <t>pc</t>
        </is>
      </c>
      <c r="E7" s="22" t="n">
        <v>18.4</v>
      </c>
      <c r="F7" s="23" t="n">
        <v>10</v>
      </c>
    </row>
    <row r="8">
      <c r="A8" s="30" t="inlineStr">
        <is>
          <t>HW-2230</t>
        </is>
      </c>
      <c r="B8" s="30" t="inlineStr">
        <is>
          <t>Bearing Block BB-20</t>
        </is>
      </c>
      <c r="C8" s="30" t="inlineStr">
        <is>
          <t>Hardware</t>
        </is>
      </c>
      <c r="D8" s="30" t="inlineStr">
        <is>
          <t>pc</t>
        </is>
      </c>
      <c r="E8" s="22" t="n">
        <v>57</v>
      </c>
      <c r="F8" s="23" t="n">
        <v>2</v>
      </c>
    </row>
    <row r="9">
      <c r="A9" s="30" t="inlineStr">
        <is>
          <t>HW-2231</t>
        </is>
      </c>
      <c r="B9" s="30" t="inlineStr">
        <is>
          <t>Bearing Block BB-32</t>
        </is>
      </c>
      <c r="C9" s="30" t="inlineStr">
        <is>
          <t>Hardware</t>
        </is>
      </c>
      <c r="D9" s="30" t="inlineStr">
        <is>
          <t>pc</t>
        </is>
      </c>
      <c r="E9" s="22" t="n">
        <v>74.5</v>
      </c>
      <c r="F9" s="23" t="n">
        <v>10</v>
      </c>
    </row>
    <row r="10">
      <c r="A10" s="30" t="inlineStr">
        <is>
          <t>HW-2240</t>
        </is>
      </c>
      <c r="B10" s="30" t="inlineStr">
        <is>
          <t>Proximity Sensor P-40</t>
        </is>
      </c>
      <c r="C10" s="30" t="inlineStr">
        <is>
          <t>Hardware</t>
        </is>
      </c>
      <c r="D10" s="30" t="inlineStr">
        <is>
          <t>pc</t>
        </is>
      </c>
      <c r="E10" s="22" t="n">
        <v>89</v>
      </c>
      <c r="F10" s="23" t="n">
        <v>2</v>
      </c>
    </row>
    <row r="11">
      <c r="A11" s="30" t="inlineStr">
        <is>
          <t>HW-2241</t>
        </is>
      </c>
      <c r="B11" s="30" t="inlineStr">
        <is>
          <t>Proximity Sensor P-60</t>
        </is>
      </c>
      <c r="C11" s="30" t="inlineStr">
        <is>
          <t>Hardware</t>
        </is>
      </c>
      <c r="D11" s="30" t="inlineStr">
        <is>
          <t>pc</t>
        </is>
      </c>
      <c r="E11" s="22" t="n">
        <v>112</v>
      </c>
      <c r="F11" s="23" t="n">
        <v>5</v>
      </c>
    </row>
    <row r="12">
      <c r="A12" s="30" t="inlineStr">
        <is>
          <t>HW-2245</t>
        </is>
      </c>
      <c r="B12" s="30" t="inlineStr">
        <is>
          <t>Limit Switch LS-2</t>
        </is>
      </c>
      <c r="C12" s="30" t="inlineStr">
        <is>
          <t>Hardware</t>
        </is>
      </c>
      <c r="D12" s="30" t="inlineStr">
        <is>
          <t>pc</t>
        </is>
      </c>
      <c r="E12" s="22" t="n">
        <v>22.6</v>
      </c>
      <c r="F12" s="23" t="n">
        <v>10</v>
      </c>
    </row>
    <row r="13">
      <c r="A13" s="30" t="inlineStr">
        <is>
          <t>HW-2250</t>
        </is>
      </c>
      <c r="B13" s="30" t="inlineStr">
        <is>
          <t>Rotary Encoder RE-500</t>
        </is>
      </c>
      <c r="C13" s="30" t="inlineStr">
        <is>
          <t>Hardware</t>
        </is>
      </c>
      <c r="D13" s="30" t="inlineStr">
        <is>
          <t>pc</t>
        </is>
      </c>
      <c r="E13" s="22" t="n">
        <v>148</v>
      </c>
      <c r="F13" s="23" t="n">
        <v>1</v>
      </c>
    </row>
    <row r="14">
      <c r="A14" s="30" t="inlineStr">
        <is>
          <t>HW-2258</t>
        </is>
      </c>
      <c r="B14" s="30" t="inlineStr">
        <is>
          <t>Stepper Motor NEMA 17</t>
        </is>
      </c>
      <c r="C14" s="30" t="inlineStr">
        <is>
          <t>Hardware</t>
        </is>
      </c>
      <c r="D14" s="30" t="inlineStr">
        <is>
          <t>pc</t>
        </is>
      </c>
      <c r="E14" s="22" t="n">
        <v>46.8</v>
      </c>
      <c r="F14" s="23" t="n">
        <v>1</v>
      </c>
    </row>
    <row r="15">
      <c r="A15" s="30" t="inlineStr">
        <is>
          <t>HW-2259</t>
        </is>
      </c>
      <c r="B15" s="30" t="inlineStr">
        <is>
          <t>Stepper Motor NEMA 23</t>
        </is>
      </c>
      <c r="C15" s="30" t="inlineStr">
        <is>
          <t>Hardware</t>
        </is>
      </c>
      <c r="D15" s="30" t="inlineStr">
        <is>
          <t>pc</t>
        </is>
      </c>
      <c r="E15" s="22" t="n">
        <v>79</v>
      </c>
      <c r="F15" s="23" t="n">
        <v>1</v>
      </c>
    </row>
    <row r="16">
      <c r="A16" s="30" t="inlineStr">
        <is>
          <t>HW-2263</t>
        </is>
      </c>
      <c r="B16" s="30" t="inlineStr">
        <is>
          <t>Motor Controller MC-1</t>
        </is>
      </c>
      <c r="C16" s="30" t="inlineStr">
        <is>
          <t>Hardware</t>
        </is>
      </c>
      <c r="D16" s="30" t="inlineStr">
        <is>
          <t>pc</t>
        </is>
      </c>
      <c r="E16" s="22" t="n">
        <v>189</v>
      </c>
      <c r="F16" s="23" t="n">
        <v>5</v>
      </c>
    </row>
    <row r="17">
      <c r="A17" s="30" t="inlineStr">
        <is>
          <t>HW-2270</t>
        </is>
      </c>
      <c r="B17" s="30" t="inlineStr">
        <is>
          <t>Gearbox 5:1 Planetary</t>
        </is>
      </c>
      <c r="C17" s="30" t="inlineStr">
        <is>
          <t>Hardware</t>
        </is>
      </c>
      <c r="D17" s="30" t="inlineStr">
        <is>
          <t>pc</t>
        </is>
      </c>
      <c r="E17" s="22" t="n">
        <v>214</v>
      </c>
      <c r="F17" s="23" t="n">
        <v>1</v>
      </c>
    </row>
    <row r="18">
      <c r="A18" s="30" t="inlineStr">
        <is>
          <t>HW-2277</t>
        </is>
      </c>
      <c r="B18" s="30" t="inlineStr">
        <is>
          <t>Aluminum Profile 40x40</t>
        </is>
      </c>
      <c r="C18" s="30" t="inlineStr">
        <is>
          <t>Hardware</t>
        </is>
      </c>
      <c r="D18" s="30" t="inlineStr">
        <is>
          <t>pc</t>
        </is>
      </c>
      <c r="E18" s="22" t="n">
        <v>27.3</v>
      </c>
      <c r="F18" s="23" t="n">
        <v>1</v>
      </c>
    </row>
    <row r="19">
      <c r="A19" s="30" t="inlineStr">
        <is>
          <t>HW-2278</t>
        </is>
      </c>
      <c r="B19" s="30" t="inlineStr">
        <is>
          <t>Aluminum Profile 40x80</t>
        </is>
      </c>
      <c r="C19" s="30" t="inlineStr">
        <is>
          <t>Hardware</t>
        </is>
      </c>
      <c r="D19" s="30" t="inlineStr">
        <is>
          <t>pc</t>
        </is>
      </c>
      <c r="E19" s="22" t="n">
        <v>41.9</v>
      </c>
      <c r="F19" s="23" t="n">
        <v>2</v>
      </c>
    </row>
    <row r="20">
      <c r="A20" s="30" t="inlineStr">
        <is>
          <t>HW-2281</t>
        </is>
      </c>
      <c r="B20" s="30" t="inlineStr">
        <is>
          <t>Corner Bracket Set</t>
        </is>
      </c>
      <c r="C20" s="30" t="inlineStr">
        <is>
          <t>Hardware</t>
        </is>
      </c>
      <c r="D20" s="30" t="inlineStr">
        <is>
          <t>pc</t>
        </is>
      </c>
      <c r="E20" s="22" t="n">
        <v>15.8</v>
      </c>
      <c r="F20" s="23" t="n">
        <v>1</v>
      </c>
    </row>
    <row r="21">
      <c r="A21" s="30" t="inlineStr">
        <is>
          <t>HW-2284</t>
        </is>
      </c>
      <c r="B21" s="30" t="inlineStr">
        <is>
          <t>T-Slot Nut Pack (100)</t>
        </is>
      </c>
      <c r="C21" s="30" t="inlineStr">
        <is>
          <t>Hardware</t>
        </is>
      </c>
      <c r="D21" s="30" t="inlineStr">
        <is>
          <t>pc</t>
        </is>
      </c>
      <c r="E21" s="22" t="n">
        <v>12.4</v>
      </c>
      <c r="F21" s="23" t="n">
        <v>2</v>
      </c>
    </row>
    <row r="22">
      <c r="A22" s="30" t="inlineStr">
        <is>
          <t>HW-2290</t>
        </is>
      </c>
      <c r="B22" s="30" t="inlineStr">
        <is>
          <t>Cable Carrier 25 mm</t>
        </is>
      </c>
      <c r="C22" s="30" t="inlineStr">
        <is>
          <t>Hardware</t>
        </is>
      </c>
      <c r="D22" s="30" t="inlineStr">
        <is>
          <t>pc</t>
        </is>
      </c>
      <c r="E22" s="22" t="n">
        <v>33.7</v>
      </c>
      <c r="F22" s="23" t="n">
        <v>10</v>
      </c>
    </row>
    <row r="23">
      <c r="A23" s="30" t="inlineStr">
        <is>
          <t>HW-2295</t>
        </is>
      </c>
      <c r="B23" s="30" t="inlineStr">
        <is>
          <t>Control Cabinet CC-600</t>
        </is>
      </c>
      <c r="C23" s="30" t="inlineStr">
        <is>
          <t>Hardware</t>
        </is>
      </c>
      <c r="D23" s="30" t="inlineStr">
        <is>
          <t>pc</t>
        </is>
      </c>
      <c r="E23" s="22" t="n">
        <v>428</v>
      </c>
      <c r="F23" s="23" t="n">
        <v>10</v>
      </c>
    </row>
    <row r="24">
      <c r="A24" s="30" t="inlineStr">
        <is>
          <t>HW-2297</t>
        </is>
      </c>
      <c r="B24" s="30" t="inlineStr">
        <is>
          <t>Panel Mount Kit</t>
        </is>
      </c>
      <c r="C24" s="30" t="inlineStr">
        <is>
          <t>Hardware</t>
        </is>
      </c>
      <c r="D24" s="30" t="inlineStr">
        <is>
          <t>pc</t>
        </is>
      </c>
      <c r="E24" s="22" t="n">
        <v>96.5</v>
      </c>
      <c r="F24" s="23" t="n">
        <v>1</v>
      </c>
    </row>
    <row r="25">
      <c r="A25" s="30" t="inlineStr">
        <is>
          <t>HW-2299</t>
        </is>
      </c>
      <c r="B25" s="30" t="inlineStr">
        <is>
          <t>Vibration Damper Set</t>
        </is>
      </c>
      <c r="C25" s="30" t="inlineStr">
        <is>
          <t>Hardware</t>
        </is>
      </c>
      <c r="D25" s="30" t="inlineStr">
        <is>
          <t>pc</t>
        </is>
      </c>
      <c r="E25" s="22" t="n">
        <v>54.2</v>
      </c>
      <c r="F25" s="23" t="n">
        <v>1</v>
      </c>
    </row>
    <row r="26">
      <c r="A26" s="30" t="inlineStr">
        <is>
          <t>CS-3101</t>
        </is>
      </c>
      <c r="B26" s="30" t="inlineStr">
        <is>
          <t>Cutting Disc 125 mm (25)</t>
        </is>
      </c>
      <c r="C26" s="30" t="inlineStr">
        <is>
          <t>Consumables</t>
        </is>
      </c>
      <c r="D26" s="30" t="inlineStr">
        <is>
          <t>pack</t>
        </is>
      </c>
      <c r="E26" s="22" t="n">
        <v>21.4</v>
      </c>
      <c r="F26" s="23" t="n">
        <v>1</v>
      </c>
    </row>
    <row r="27">
      <c r="A27" s="30" t="inlineStr">
        <is>
          <t>CS-3108</t>
        </is>
      </c>
      <c r="B27" s="30" t="inlineStr">
        <is>
          <t>Cutting Disc 230 mm (10)</t>
        </is>
      </c>
      <c r="C27" s="30" t="inlineStr">
        <is>
          <t>Consumables</t>
        </is>
      </c>
      <c r="D27" s="30" t="inlineStr">
        <is>
          <t>pack</t>
        </is>
      </c>
      <c r="E27" s="22" t="n">
        <v>33.9</v>
      </c>
      <c r="F27" s="23" t="n">
        <v>20</v>
      </c>
    </row>
    <row r="28">
      <c r="A28" s="30" t="inlineStr">
        <is>
          <t>CS-3115</t>
        </is>
      </c>
      <c r="B28" s="30" t="inlineStr">
        <is>
          <t>Grinding Wheel G60</t>
        </is>
      </c>
      <c r="C28" s="30" t="inlineStr">
        <is>
          <t>Consumables</t>
        </is>
      </c>
      <c r="D28" s="30" t="inlineStr">
        <is>
          <t>pack</t>
        </is>
      </c>
      <c r="E28" s="22" t="n">
        <v>8.699999999999999</v>
      </c>
      <c r="F28" s="23" t="n">
        <v>10</v>
      </c>
    </row>
    <row r="29">
      <c r="A29" s="30" t="inlineStr">
        <is>
          <t>CS-3122</t>
        </is>
      </c>
      <c r="B29" s="30" t="inlineStr">
        <is>
          <t>Abrasive Belt Pack</t>
        </is>
      </c>
      <c r="C29" s="30" t="inlineStr">
        <is>
          <t>Consumables</t>
        </is>
      </c>
      <c r="D29" s="30" t="inlineStr">
        <is>
          <t>pack</t>
        </is>
      </c>
      <c r="E29" s="22" t="n">
        <v>26.5</v>
      </c>
      <c r="F29" s="23" t="n">
        <v>5</v>
      </c>
    </row>
    <row r="30">
      <c r="A30" s="30" t="inlineStr">
        <is>
          <t>CS-3129</t>
        </is>
      </c>
      <c r="B30" s="30" t="inlineStr">
        <is>
          <t>Nitrile Gloves L (100)</t>
        </is>
      </c>
      <c r="C30" s="30" t="inlineStr">
        <is>
          <t>Consumables</t>
        </is>
      </c>
      <c r="D30" s="30" t="inlineStr">
        <is>
          <t>pack</t>
        </is>
      </c>
      <c r="E30" s="22" t="n">
        <v>12.9</v>
      </c>
      <c r="F30" s="23" t="n">
        <v>1</v>
      </c>
    </row>
    <row r="31">
      <c r="A31" s="30" t="inlineStr">
        <is>
          <t>CS-3136</t>
        </is>
      </c>
      <c r="B31" s="30" t="inlineStr">
        <is>
          <t>Nitrile Gloves XL (100)</t>
        </is>
      </c>
      <c r="C31" s="30" t="inlineStr">
        <is>
          <t>Consumables</t>
        </is>
      </c>
      <c r="D31" s="30" t="inlineStr">
        <is>
          <t>pack</t>
        </is>
      </c>
      <c r="E31" s="22" t="n">
        <v>13.4</v>
      </c>
      <c r="F31" s="23" t="n">
        <v>10</v>
      </c>
    </row>
    <row r="32">
      <c r="A32" s="30" t="inlineStr">
        <is>
          <t>CS-3143</t>
        </is>
      </c>
      <c r="B32" s="30" t="inlineStr">
        <is>
          <t>Safety Glasses Clear</t>
        </is>
      </c>
      <c r="C32" s="30" t="inlineStr">
        <is>
          <t>Consumables</t>
        </is>
      </c>
      <c r="D32" s="30" t="inlineStr">
        <is>
          <t>pack</t>
        </is>
      </c>
      <c r="E32" s="22" t="n">
        <v>6.8</v>
      </c>
      <c r="F32" s="23" t="n">
        <v>20</v>
      </c>
    </row>
    <row r="33">
      <c r="A33" s="30" t="inlineStr">
        <is>
          <t>CS-3150</t>
        </is>
      </c>
      <c r="B33" s="30" t="inlineStr">
        <is>
          <t>Ear Protection Plugs (200)</t>
        </is>
      </c>
      <c r="C33" s="30" t="inlineStr">
        <is>
          <t>Consumables</t>
        </is>
      </c>
      <c r="D33" s="30" t="inlineStr">
        <is>
          <t>pack</t>
        </is>
      </c>
      <c r="E33" s="22" t="n">
        <v>18.2</v>
      </c>
      <c r="F33" s="23" t="n">
        <v>5</v>
      </c>
    </row>
    <row r="34">
      <c r="A34" s="30" t="inlineStr">
        <is>
          <t>CS-3157</t>
        </is>
      </c>
      <c r="B34" s="30" t="inlineStr">
        <is>
          <t>Machine Oil 5 L</t>
        </is>
      </c>
      <c r="C34" s="30" t="inlineStr">
        <is>
          <t>Consumables</t>
        </is>
      </c>
      <c r="D34" s="30" t="inlineStr">
        <is>
          <t>pack</t>
        </is>
      </c>
      <c r="E34" s="22" t="n">
        <v>42</v>
      </c>
      <c r="F34" s="23" t="n">
        <v>1</v>
      </c>
    </row>
    <row r="35">
      <c r="A35" s="30" t="inlineStr">
        <is>
          <t>CS-3164</t>
        </is>
      </c>
      <c r="B35" s="30" t="inlineStr">
        <is>
          <t>Machine Oil 20 L</t>
        </is>
      </c>
      <c r="C35" s="30" t="inlineStr">
        <is>
          <t>Consumables</t>
        </is>
      </c>
      <c r="D35" s="30" t="inlineStr">
        <is>
          <t>pack</t>
        </is>
      </c>
      <c r="E35" s="22" t="n">
        <v>139</v>
      </c>
      <c r="F35" s="23" t="n">
        <v>1</v>
      </c>
    </row>
    <row r="36">
      <c r="A36" s="30" t="inlineStr">
        <is>
          <t>CS-3171</t>
        </is>
      </c>
      <c r="B36" s="30" t="inlineStr">
        <is>
          <t>Coolant Concentrate 10 L</t>
        </is>
      </c>
      <c r="C36" s="30" t="inlineStr">
        <is>
          <t>Consumables</t>
        </is>
      </c>
      <c r="D36" s="30" t="inlineStr">
        <is>
          <t>pack</t>
        </is>
      </c>
      <c r="E36" s="22" t="n">
        <v>68.5</v>
      </c>
      <c r="F36" s="23" t="n">
        <v>1</v>
      </c>
    </row>
    <row r="37">
      <c r="A37" s="30" t="inlineStr">
        <is>
          <t>CS-3178</t>
        </is>
      </c>
      <c r="B37" s="30" t="inlineStr">
        <is>
          <t>Degreaser Spray (12)</t>
        </is>
      </c>
      <c r="C37" s="30" t="inlineStr">
        <is>
          <t>Consumables</t>
        </is>
      </c>
      <c r="D37" s="30" t="inlineStr">
        <is>
          <t>pack</t>
        </is>
      </c>
      <c r="E37" s="22" t="n">
        <v>31.8</v>
      </c>
      <c r="F37" s="23" t="n">
        <v>5</v>
      </c>
    </row>
    <row r="38">
      <c r="A38" s="30" t="inlineStr">
        <is>
          <t>CS-3185</t>
        </is>
      </c>
      <c r="B38" s="30" t="inlineStr">
        <is>
          <t>Cleaning Wipes Tub (90)</t>
        </is>
      </c>
      <c r="C38" s="30" t="inlineStr">
        <is>
          <t>Consumables</t>
        </is>
      </c>
      <c r="D38" s="30" t="inlineStr">
        <is>
          <t>pack</t>
        </is>
      </c>
      <c r="E38" s="22" t="n">
        <v>14.6</v>
      </c>
      <c r="F38" s="23" t="n">
        <v>5</v>
      </c>
    </row>
    <row r="39">
      <c r="A39" s="30" t="inlineStr">
        <is>
          <t>CS-3192</t>
        </is>
      </c>
      <c r="B39" s="30" t="inlineStr">
        <is>
          <t>Shop Towels Roll (6)</t>
        </is>
      </c>
      <c r="C39" s="30" t="inlineStr">
        <is>
          <t>Consumables</t>
        </is>
      </c>
      <c r="D39" s="30" t="inlineStr">
        <is>
          <t>pack</t>
        </is>
      </c>
      <c r="E39" s="22" t="n">
        <v>19.9</v>
      </c>
      <c r="F39" s="23" t="n">
        <v>1</v>
      </c>
    </row>
    <row r="40">
      <c r="A40" s="30" t="inlineStr">
        <is>
          <t>CS-3199</t>
        </is>
      </c>
      <c r="B40" s="30" t="inlineStr">
        <is>
          <t>Cable Ties 300 mm (500)</t>
        </is>
      </c>
      <c r="C40" s="30" t="inlineStr">
        <is>
          <t>Consumables</t>
        </is>
      </c>
      <c r="D40" s="30" t="inlineStr">
        <is>
          <t>pack</t>
        </is>
      </c>
      <c r="E40" s="22" t="n">
        <v>16.3</v>
      </c>
      <c r="F40" s="23" t="n">
        <v>10</v>
      </c>
    </row>
    <row r="41">
      <c r="A41" s="30" t="inlineStr">
        <is>
          <t>CS-3206</t>
        </is>
      </c>
      <c r="B41" s="30" t="inlineStr">
        <is>
          <t>Heat-Shrink Tube Kit</t>
        </is>
      </c>
      <c r="C41" s="30" t="inlineStr">
        <is>
          <t>Consumables</t>
        </is>
      </c>
      <c r="D41" s="30" t="inlineStr">
        <is>
          <t>pack</t>
        </is>
      </c>
      <c r="E41" s="22" t="n">
        <v>24.95</v>
      </c>
      <c r="F41" s="23" t="n">
        <v>10</v>
      </c>
    </row>
    <row r="42">
      <c r="A42" s="30" t="inlineStr">
        <is>
          <t>CS-3213</t>
        </is>
      </c>
      <c r="B42" s="30" t="inlineStr">
        <is>
          <t>Threadlocker 50 ml</t>
        </is>
      </c>
      <c r="C42" s="30" t="inlineStr">
        <is>
          <t>Consumables</t>
        </is>
      </c>
      <c r="D42" s="30" t="inlineStr">
        <is>
          <t>pack</t>
        </is>
      </c>
      <c r="E42" s="22" t="n">
        <v>9.4</v>
      </c>
      <c r="F42" s="23" t="n">
        <v>5</v>
      </c>
    </row>
    <row r="43">
      <c r="A43" s="30" t="inlineStr">
        <is>
          <t>CS-3220</t>
        </is>
      </c>
      <c r="B43" s="30" t="inlineStr">
        <is>
          <t>Contact Cleaner (6)</t>
        </is>
      </c>
      <c r="C43" s="30" t="inlineStr">
        <is>
          <t>Consumables</t>
        </is>
      </c>
      <c r="D43" s="30" t="inlineStr">
        <is>
          <t>pack</t>
        </is>
      </c>
      <c r="E43" s="22" t="n">
        <v>28.7</v>
      </c>
      <c r="F43" s="23" t="n">
        <v>1</v>
      </c>
    </row>
    <row r="44">
      <c r="A44" s="30" t="inlineStr">
        <is>
          <t>CS-3227</t>
        </is>
      </c>
      <c r="B44" s="30" t="inlineStr">
        <is>
          <t>Anti-Seize Paste 500 g</t>
        </is>
      </c>
      <c r="C44" s="30" t="inlineStr">
        <is>
          <t>Consumables</t>
        </is>
      </c>
      <c r="D44" s="30" t="inlineStr">
        <is>
          <t>pack</t>
        </is>
      </c>
      <c r="E44" s="22" t="n">
        <v>11.2</v>
      </c>
      <c r="F44" s="23" t="n">
        <v>5</v>
      </c>
    </row>
    <row r="45">
      <c r="A45" s="30" t="inlineStr">
        <is>
          <t>CS-3234</t>
        </is>
      </c>
      <c r="B45" s="30" t="inlineStr">
        <is>
          <t>Welding Wire 0.8 mm 5 kg</t>
        </is>
      </c>
      <c r="C45" s="30" t="inlineStr">
        <is>
          <t>Consumables</t>
        </is>
      </c>
      <c r="D45" s="30" t="inlineStr">
        <is>
          <t>pack</t>
        </is>
      </c>
      <c r="E45" s="22" t="n">
        <v>36.4</v>
      </c>
      <c r="F45" s="23" t="n">
        <v>20</v>
      </c>
    </row>
    <row r="46">
      <c r="A46" s="30" t="inlineStr">
        <is>
          <t>CS-3241</t>
        </is>
      </c>
      <c r="B46" s="30" t="inlineStr">
        <is>
          <t>Welding Tips Pack (10)</t>
        </is>
      </c>
      <c r="C46" s="30" t="inlineStr">
        <is>
          <t>Consumables</t>
        </is>
      </c>
      <c r="D46" s="30" t="inlineStr">
        <is>
          <t>pack</t>
        </is>
      </c>
      <c r="E46" s="22" t="n">
        <v>8.9</v>
      </c>
      <c r="F46" s="23" t="n">
        <v>1</v>
      </c>
    </row>
    <row r="47">
      <c r="A47" s="30" t="inlineStr">
        <is>
          <t>CS-3248</t>
        </is>
      </c>
      <c r="B47" s="30" t="inlineStr">
        <is>
          <t>Filter Cartridge F9</t>
        </is>
      </c>
      <c r="C47" s="30" t="inlineStr">
        <is>
          <t>Consumables</t>
        </is>
      </c>
      <c r="D47" s="30" t="inlineStr">
        <is>
          <t>pack</t>
        </is>
      </c>
      <c r="E47" s="22" t="n">
        <v>52</v>
      </c>
      <c r="F47" s="23" t="n">
        <v>10</v>
      </c>
    </row>
    <row r="48">
      <c r="A48" s="30" t="inlineStr">
        <is>
          <t>CS-3255</t>
        </is>
      </c>
      <c r="B48" s="30" t="inlineStr">
        <is>
          <t>Filter Mat Roll</t>
        </is>
      </c>
      <c r="C48" s="30" t="inlineStr">
        <is>
          <t>Consumables</t>
        </is>
      </c>
      <c r="D48" s="30" t="inlineStr">
        <is>
          <t>pack</t>
        </is>
      </c>
      <c r="E48" s="22" t="n">
        <v>61.3</v>
      </c>
      <c r="F48" s="23" t="n">
        <v>20</v>
      </c>
    </row>
    <row r="49">
      <c r="A49" s="30" t="inlineStr">
        <is>
          <t>CS-3262</t>
        </is>
      </c>
      <c r="B49" s="30" t="inlineStr">
        <is>
          <t>Marking Paint (12)</t>
        </is>
      </c>
      <c r="C49" s="30" t="inlineStr">
        <is>
          <t>Consumables</t>
        </is>
      </c>
      <c r="D49" s="30" t="inlineStr">
        <is>
          <t>pack</t>
        </is>
      </c>
      <c r="E49" s="22" t="n">
        <v>23.8</v>
      </c>
      <c r="F49" s="23" t="n">
        <v>5</v>
      </c>
    </row>
    <row r="50">
      <c r="A50" s="30" t="inlineStr">
        <is>
          <t>SV-4102</t>
        </is>
      </c>
      <c r="B50" s="30" t="inlineStr">
        <is>
          <t>Preventive Maintenance Visit</t>
        </is>
      </c>
      <c r="C50" s="30" t="inlineStr">
        <is>
          <t>Service</t>
        </is>
      </c>
      <c r="D50" s="30" t="inlineStr">
        <is>
          <t>job</t>
        </is>
      </c>
      <c r="E50" s="22" t="n">
        <v>290</v>
      </c>
      <c r="F50" s="23" t="n">
        <v>1</v>
      </c>
    </row>
    <row r="51">
      <c r="A51" s="30" t="inlineStr">
        <is>
          <t>SV-4107</t>
        </is>
      </c>
      <c r="B51" s="30" t="inlineStr">
        <is>
          <t>Emergency Call-Out (Zone 1)</t>
        </is>
      </c>
      <c r="C51" s="30" t="inlineStr">
        <is>
          <t>Service</t>
        </is>
      </c>
      <c r="D51" s="30" t="inlineStr">
        <is>
          <t>job</t>
        </is>
      </c>
      <c r="E51" s="22" t="n">
        <v>480</v>
      </c>
      <c r="F51" s="23" t="n">
        <v>1</v>
      </c>
    </row>
    <row r="52">
      <c r="A52" s="30" t="inlineStr">
        <is>
          <t>SV-4112</t>
        </is>
      </c>
      <c r="B52" s="30" t="inlineStr">
        <is>
          <t>Machine Commissioning</t>
        </is>
      </c>
      <c r="C52" s="30" t="inlineStr">
        <is>
          <t>Service</t>
        </is>
      </c>
      <c r="D52" s="30" t="inlineStr">
        <is>
          <t>job</t>
        </is>
      </c>
      <c r="E52" s="22" t="n">
        <v>850</v>
      </c>
      <c r="F52" s="23" t="n">
        <v>1</v>
      </c>
    </row>
    <row r="53">
      <c r="A53" s="30" t="inlineStr">
        <is>
          <t>SV-4117</t>
        </is>
      </c>
      <c r="B53" s="30" t="inlineStr">
        <is>
          <t>Laser Alignment Service</t>
        </is>
      </c>
      <c r="C53" s="30" t="inlineStr">
        <is>
          <t>Service</t>
        </is>
      </c>
      <c r="D53" s="30" t="inlineStr">
        <is>
          <t>job</t>
        </is>
      </c>
      <c r="E53" s="22" t="n">
        <v>620</v>
      </c>
      <c r="F53" s="23" t="n">
        <v>1</v>
      </c>
    </row>
    <row r="54">
      <c r="A54" s="30" t="inlineStr">
        <is>
          <t>SV-4122</t>
        </is>
      </c>
      <c r="B54" s="30" t="inlineStr">
        <is>
          <t>Spindle Inspection</t>
        </is>
      </c>
      <c r="C54" s="30" t="inlineStr">
        <is>
          <t>Service</t>
        </is>
      </c>
      <c r="D54" s="30" t="inlineStr">
        <is>
          <t>job</t>
        </is>
      </c>
      <c r="E54" s="22" t="n">
        <v>340</v>
      </c>
      <c r="F54" s="23" t="n">
        <v>1</v>
      </c>
    </row>
    <row r="55">
      <c r="A55" s="30" t="inlineStr">
        <is>
          <t>SV-4127</t>
        </is>
      </c>
      <c r="B55" s="30" t="inlineStr">
        <is>
          <t>Electrical Safety Check</t>
        </is>
      </c>
      <c r="C55" s="30" t="inlineStr">
        <is>
          <t>Service</t>
        </is>
      </c>
      <c r="D55" s="30" t="inlineStr">
        <is>
          <t>job</t>
        </is>
      </c>
      <c r="E55" s="22" t="n">
        <v>260</v>
      </c>
      <c r="F55" s="23" t="n">
        <v>1</v>
      </c>
    </row>
    <row r="56">
      <c r="A56" s="30" t="inlineStr">
        <is>
          <t>SV-4132</t>
        </is>
      </c>
      <c r="B56" s="30" t="inlineStr">
        <is>
          <t>Operator Training (Half Day)</t>
        </is>
      </c>
      <c r="C56" s="30" t="inlineStr">
        <is>
          <t>Service</t>
        </is>
      </c>
      <c r="D56" s="30" t="inlineStr">
        <is>
          <t>job</t>
        </is>
      </c>
      <c r="E56" s="22" t="n">
        <v>540</v>
      </c>
      <c r="F56" s="23" t="n">
        <v>1</v>
      </c>
    </row>
    <row r="57">
      <c r="A57" s="30" t="inlineStr">
        <is>
          <t>SV-4137</t>
        </is>
      </c>
      <c r="B57" s="30" t="inlineStr">
        <is>
          <t>Operator Training (Full Day)</t>
        </is>
      </c>
      <c r="C57" s="30" t="inlineStr">
        <is>
          <t>Service</t>
        </is>
      </c>
      <c r="D57" s="30" t="inlineStr">
        <is>
          <t>job</t>
        </is>
      </c>
      <c r="E57" s="22" t="n">
        <v>960</v>
      </c>
      <c r="F57" s="23" t="n">
        <v>1</v>
      </c>
    </row>
    <row r="58">
      <c r="A58" s="30" t="inlineStr">
        <is>
          <t>SV-4142</t>
        </is>
      </c>
      <c r="B58" s="30" t="inlineStr">
        <is>
          <t>Remote Diagnostics (Monthly)</t>
        </is>
      </c>
      <c r="C58" s="30" t="inlineStr">
        <is>
          <t>Service</t>
        </is>
      </c>
      <c r="D58" s="30" t="inlineStr">
        <is>
          <t>job</t>
        </is>
      </c>
      <c r="E58" s="22" t="n">
        <v>180</v>
      </c>
      <c r="F58" s="23" t="n">
        <v>1</v>
      </c>
    </row>
    <row r="59">
      <c r="A59" s="30" t="inlineStr">
        <is>
          <t>SV-4147</t>
        </is>
      </c>
      <c r="B59" s="30" t="inlineStr">
        <is>
          <t>Calibration Certificate</t>
        </is>
      </c>
      <c r="C59" s="30" t="inlineStr">
        <is>
          <t>Service</t>
        </is>
      </c>
      <c r="D59" s="30" t="inlineStr">
        <is>
          <t>job</t>
        </is>
      </c>
      <c r="E59" s="22" t="n">
        <v>95</v>
      </c>
      <c r="F59" s="23" t="n">
        <v>1</v>
      </c>
    </row>
    <row r="60">
      <c r="A60" s="30" t="inlineStr">
        <is>
          <t>SV-4152</t>
        </is>
      </c>
      <c r="B60" s="30" t="inlineStr">
        <is>
          <t>Spare-Parts Audit</t>
        </is>
      </c>
      <c r="C60" s="30" t="inlineStr">
        <is>
          <t>Service</t>
        </is>
      </c>
      <c r="D60" s="30" t="inlineStr">
        <is>
          <t>job</t>
        </is>
      </c>
      <c r="E60" s="22" t="n">
        <v>410</v>
      </c>
      <c r="F60" s="23" t="n">
        <v>1</v>
      </c>
    </row>
    <row r="61">
      <c r="A61" s="30" t="inlineStr">
        <is>
          <t>SV-4157</t>
        </is>
      </c>
      <c r="B61" s="30" t="inlineStr">
        <is>
          <t>Retrofit Assessment</t>
        </is>
      </c>
      <c r="C61" s="30" t="inlineStr">
        <is>
          <t>Service</t>
        </is>
      </c>
      <c r="D61" s="30" t="inlineStr">
        <is>
          <t>job</t>
        </is>
      </c>
      <c r="E61" s="22" t="n">
        <v>720</v>
      </c>
      <c r="F61" s="23" t="n">
        <v>1</v>
      </c>
    </row>
    <row r="62">
      <c r="A62" s="30" t="inlineStr">
        <is>
          <t>SV-4162</t>
        </is>
      </c>
      <c r="B62" s="30" t="inlineStr">
        <is>
          <t>Extended Warranty (Year)</t>
        </is>
      </c>
      <c r="C62" s="30" t="inlineStr">
        <is>
          <t>Service</t>
        </is>
      </c>
      <c r="D62" s="30" t="inlineStr">
        <is>
          <t>job</t>
        </is>
      </c>
      <c r="E62" s="22" t="n">
        <v>1490</v>
      </c>
      <c r="F62" s="23" t="n">
        <v>1</v>
      </c>
    </row>
    <row r="63">
      <c r="A63" s="30" t="inlineStr">
        <is>
          <t>SV-4167</t>
        </is>
      </c>
      <c r="B63" s="30" t="inlineStr">
        <is>
          <t>Priority Support (Monthly)</t>
        </is>
      </c>
      <c r="C63" s="30" t="inlineStr">
        <is>
          <t>Service</t>
        </is>
      </c>
      <c r="D63" s="30" t="inlineStr">
        <is>
          <t>job</t>
        </is>
      </c>
      <c r="E63" s="22" t="n">
        <v>240</v>
      </c>
      <c r="F63" s="23" t="n">
        <v>1</v>
      </c>
    </row>
  </sheetData>
  <autoFilter ref="A1:F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 ht="22" customHeight="1">
      <c r="A1" s="1" t="inlineStr">
        <is>
          <t>tier</t>
        </is>
      </c>
      <c r="B1" s="1" t="inlineStr">
        <is>
          <t>discount_pct</t>
        </is>
      </c>
    </row>
    <row r="2">
      <c r="A2" s="2" t="inlineStr">
        <is>
          <t>Standard</t>
        </is>
      </c>
      <c r="B2" s="3" t="n">
        <v>0</v>
      </c>
    </row>
    <row r="3">
      <c r="A3" s="2" t="inlineStr">
        <is>
          <t>Silver</t>
        </is>
      </c>
      <c r="B3" s="3" t="n">
        <v>0.08</v>
      </c>
    </row>
    <row r="4">
      <c r="A4" s="2" t="inlineStr">
        <is>
          <t>Gold</t>
        </is>
      </c>
      <c r="B4" s="3" t="n">
        <v>0.12</v>
      </c>
    </row>
    <row r="5">
      <c r="A5" s="2" t="inlineStr">
        <is>
          <t>Platinum</t>
        </is>
      </c>
      <c r="B5" s="3" t="n">
        <v>0.18</v>
      </c>
    </row>
  </sheetData>
  <autoFilter ref="A1:B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F8945"/>
    <outlinePr summaryBelow="1" summaryRight="1"/>
    <pageSetUpPr/>
  </sheetPr>
  <dimension ref="B2:D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8" customWidth="1" min="3" max="3"/>
    <col width="3" customWidth="1" min="4" max="4"/>
  </cols>
  <sheetData>
    <row r="2" ht="40" customHeight="1">
      <c r="B2" s="31" t="inlineStr">
        <is>
          <t>Customer Pricing Sheet Workbook</t>
        </is>
      </c>
      <c r="D2" s="5" t="n"/>
    </row>
    <row r="3">
      <c r="B3" s="32" t="inlineStr">
        <is>
          <t>One master price list, one branded pricing sheet per customer. The worked example from the MailMergic guide, ready to run.</t>
        </is>
      </c>
    </row>
    <row r="5">
      <c r="B5" s="33" t="inlineStr">
        <is>
          <t>WHAT'S INSIDE</t>
        </is>
      </c>
    </row>
    <row r="6" ht="16" customHeight="1">
      <c r="B6" s="34" t="inlineStr">
        <is>
          <t>Pricing Sheet</t>
        </is>
      </c>
      <c r="C6" s="35" t="inlineStr">
        <is>
          <t>The branded template. Merge fields in the header, live VLOOKUP prices, tier discount applied on every line.</t>
        </is>
      </c>
    </row>
    <row r="7" ht="16" customHeight="1">
      <c r="B7" s="34" t="inlineStr">
        <is>
          <t>Products</t>
        </is>
      </c>
      <c r="C7" s="35" t="inlineStr">
        <is>
          <t>The master price book: 62 SKUs across Hardware, Consumables, and Service.</t>
        </is>
      </c>
    </row>
    <row r="8" ht="16" customHeight="1">
      <c r="B8" s="34" t="inlineStr">
        <is>
          <t>Tiers</t>
        </is>
      </c>
      <c r="C8" s="35" t="inlineStr">
        <is>
          <t>Four discount tiers: Standard 0%, Silver 8%, Gold 12%, Platinum 18%.</t>
        </is>
      </c>
    </row>
    <row r="9" ht="16" customHeight="1">
      <c r="B9" s="34" t="inlineStr">
        <is>
          <t>Customers</t>
        </is>
      </c>
      <c r="C9" s="35" t="inlineStr">
        <is>
          <t>THE DATA SOURCE (ships first): 47 customers, one pricing sheet generated per row. The discount resolves here, overrides included.</t>
        </is>
      </c>
    </row>
    <row r="11">
      <c r="B11" s="33" t="inlineStr">
        <is>
          <t>HOW TO USE</t>
        </is>
      </c>
    </row>
    <row r="12" ht="30" customHeight="1">
      <c r="B12" s="36" t="inlineStr">
        <is>
          <t>1.</t>
        </is>
      </c>
      <c r="C12" s="35" t="inlineStr">
        <is>
          <t>Look around. Every number is live: change a list price on Products or a tier on Customers and watch the Pricing Sheet recalculate.</t>
        </is>
      </c>
    </row>
    <row r="13" ht="30" customHeight="1">
      <c r="B13" s="36" t="inlineStr">
        <is>
          <t>2.</t>
        </is>
      </c>
      <c r="C13" s="35" t="inlineStr">
        <is>
          <t>Try a run. Upload this file unchanged at https://mailmergic.com/excel-to-excel-mail-merge. Customers is the first sheet, so it is already the data source; generate one PDF per customer.</t>
        </is>
      </c>
    </row>
    <row r="14" ht="30" customHeight="1">
      <c r="B14" s="36" t="inlineStr">
        <is>
          <t>3.</t>
        </is>
      </c>
      <c r="C14" s="35" t="inlineStr">
        <is>
          <t>Make it yours. Replace Products and Customers with your own price book and roster; the template and formulas need no changes.</t>
        </is>
      </c>
    </row>
    <row r="16">
      <c r="B16" s="7" t="inlineStr">
        <is>
          <t>Cells that look like this hold merge fields:</t>
        </is>
      </c>
      <c r="C16" s="8" t="inlineStr">
        <is>
          <t>@customer_name</t>
        </is>
      </c>
    </row>
    <row r="17">
      <c r="B17" s="37" t="inlineStr">
        <is>
          <t>the @customer_name text is replaced by that row's value in every generated file.</t>
        </is>
      </c>
    </row>
    <row r="18">
      <c r="B18" s="37" t="inlineStr">
        <is>
          <t>The data source is a single sheet. This workbook ships with the row source first, so an unchanged upload picks it automatically; switch sheets in the editor to merge from a different one.</t>
        </is>
      </c>
    </row>
    <row r="19">
      <c r="B19" s="37" t="inlineStr">
        <is>
          <t>In the MailMergic editor, right-click this tab (and any data tab) to exclude it from the output. Lookups into an excluded sheet are resolved to values before it is dropped.</t>
        </is>
      </c>
    </row>
    <row r="20">
      <c r="B20" s="37" t="inlineStr">
        <is>
          <t>All names, companies, and numbers are fictional sample data; email addresses use example.com.</t>
        </is>
      </c>
    </row>
    <row r="22">
      <c r="B22" s="38" t="inlineStr">
        <is>
          <t>Full walkthrough: https://mailmergic.com/blog/customer-pricing-sheets</t>
        </is>
      </c>
    </row>
    <row r="23">
      <c r="B23" s="7" t="inlineStr">
        <is>
          <t>Free to use and share. No signup. Made by MailMergic · mailmergic.com</t>
        </is>
      </c>
    </row>
  </sheetData>
  <mergeCells count="11">
    <mergeCell ref="B2:C2"/>
    <mergeCell ref="C12"/>
    <mergeCell ref="B3:C3"/>
    <mergeCell ref="B19:C19"/>
    <mergeCell ref="B20:C20"/>
    <mergeCell ref="B23:C23"/>
    <mergeCell ref="B22:C22"/>
    <mergeCell ref="B17:C17"/>
    <mergeCell ref="B18:C18"/>
    <mergeCell ref="C14"/>
    <mergeCell ref="C13"/>
  </mergeCells>
  <hyperlinks>
    <hyperlink xmlns:r="http://schemas.openxmlformats.org/officeDocument/2006/relationships" ref="B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2026-08-07T10:50:33Z</dcterms:created>
  <dcterms:modified xmlns:dcterms="http://purl.org/dc/terms/" xmlns:xsi="http://www.w3.org/2001/XMLSchema-instance" xsi:type="dcterms:W3CDTF">2026-08-07T10:50:33Z</dcterms:modified>
</cp:coreProperties>
</file>